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neyheathparishcouncil-my.sharepoint.com/personal/clerk_colneyheathparishcouncil_onmicrosoft_com/Documents/Audit 2025/Budget/Budget Committee 2024/"/>
    </mc:Choice>
  </mc:AlternateContent>
  <xr:revisionPtr revIDLastSave="19" documentId="8_{3175D9D3-4D27-45ED-AA72-4277F36D736A}" xr6:coauthVersionLast="47" xr6:coauthVersionMax="47" xr10:uidLastSave="{B9E9BDC8-4152-4E7A-BE95-D210FC6AB039}"/>
  <bookViews>
    <workbookView xWindow="-120" yWindow="-120" windowWidth="38640" windowHeight="15720" xr2:uid="{00000000-000D-0000-FFFF-FFFF00000000}"/>
  </bookViews>
  <sheets>
    <sheet name=" Budget for 2025-26" sheetId="12" r:id="rId1"/>
    <sheet name="Reserves " sheetId="1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4" l="1"/>
  <c r="C28" i="14"/>
  <c r="G28" i="14"/>
  <c r="E28" i="14"/>
  <c r="D28" i="14"/>
  <c r="F78" i="12"/>
  <c r="G78" i="12"/>
  <c r="F13" i="12"/>
  <c r="G13" i="12"/>
  <c r="G14" i="12" l="1"/>
  <c r="F14" i="12"/>
  <c r="D50" i="12"/>
  <c r="D36" i="12"/>
  <c r="D41" i="12"/>
  <c r="C78" i="12"/>
  <c r="E78" i="12"/>
  <c r="D13" i="12"/>
  <c r="E13" i="12"/>
  <c r="C13" i="12"/>
  <c r="E14" i="12" l="1"/>
  <c r="C14" i="12"/>
  <c r="D78" i="12"/>
  <c r="D14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Rees</author>
    <author>Lisa Chaplin</author>
  </authors>
  <commentList>
    <comment ref="H30" authorId="0" shapeId="0" xr:uid="{46CC4A39-104D-44A2-B3CC-C2E63A6B5EC3}">
      <text>
        <r>
          <rPr>
            <b/>
            <sz val="9"/>
            <color indexed="81"/>
            <rFont val="Tahoma"/>
            <family val="2"/>
          </rPr>
          <t>Lisa Peters:</t>
        </r>
        <r>
          <rPr>
            <sz val="9"/>
            <color indexed="81"/>
            <rFont val="Tahoma"/>
            <family val="2"/>
          </rPr>
          <t xml:space="preserve">
NALC fee £171.11 + HAPTC fee £729.57 = TOTAL £900.67 OSS - £45.00 HOSS - £30
CPRE - 60.00, LGBC - £25.00. SADALC £50.00, CDA - £36.00  
= £</t>
        </r>
      </text>
    </comment>
    <comment ref="H36" authorId="1" shapeId="0" xr:uid="{6153CF1E-1BC2-4C2E-9CE5-8E628C950FC3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Lease £1100 Copying £400 </t>
        </r>
      </text>
    </comment>
    <comment ref="H41" authorId="1" shapeId="0" xr:uid="{2D89D6F3-6D20-49C9-BBD9-E305756DEA6E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Zurich £3235.59 &amp; IHLI £828.87
</t>
        </r>
      </text>
    </comment>
    <comment ref="H53" authorId="1" shapeId="0" xr:uid="{0D5EF19C-E68F-4FCB-8DCC-54D90ED03F23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£3.30 per bin x 15 per week 
Twice yearly £300 dog poo bags</t>
        </r>
      </text>
    </comment>
    <comment ref="H54" authorId="1" shapeId="0" xr:uid="{C8B3CE29-7277-4103-835D-5D524FB9EB54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£2.70 per bin x 3 and then £8.00 x 4 =£37.40 per week </t>
        </r>
      </text>
    </comment>
    <comment ref="H57" authorId="1" shapeId="0" xr:uid="{A5B0D76D-14A9-4DED-8FD0-F1CBEF1EC182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Safety Alarm £264 Brushcutter £390.83 Petrol £60.00</t>
        </r>
      </text>
    </comment>
    <comment ref="H63" authorId="1" shapeId="0" xr:uid="{E63D67CC-ABDA-43E6-B579-33583BD76428}">
      <text>
        <r>
          <rPr>
            <b/>
            <sz val="9"/>
            <color indexed="81"/>
            <rFont val="Tahoma"/>
            <family val="2"/>
          </rPr>
          <t>Lisa Chaplin:</t>
        </r>
        <r>
          <rPr>
            <sz val="9"/>
            <color indexed="81"/>
            <rFont val="Tahoma"/>
            <family val="2"/>
          </rPr>
          <t xml:space="preserve">
New Play Area 
</t>
        </r>
      </text>
    </comment>
  </commentList>
</comments>
</file>

<file path=xl/sharedStrings.xml><?xml version="1.0" encoding="utf-8"?>
<sst xmlns="http://schemas.openxmlformats.org/spreadsheetml/2006/main" count="209" uniqueCount="188">
  <si>
    <t>Description</t>
  </si>
  <si>
    <t xml:space="preserve">Total Income </t>
  </si>
  <si>
    <t>RECEIPTS</t>
  </si>
  <si>
    <t>Predicted (out-turn for full year)</t>
  </si>
  <si>
    <t>2022/23</t>
  </si>
  <si>
    <t xml:space="preserve">Total expenditure </t>
  </si>
  <si>
    <t>2023/24</t>
  </si>
  <si>
    <t>EXPENDITURE</t>
  </si>
  <si>
    <t xml:space="preserve">Councillor Training </t>
  </si>
  <si>
    <t xml:space="preserve">Staff Training </t>
  </si>
  <si>
    <t xml:space="preserve">Insurance </t>
  </si>
  <si>
    <t>Subscriptions</t>
  </si>
  <si>
    <t xml:space="preserve">Bank Charges </t>
  </si>
  <si>
    <t xml:space="preserve">Website </t>
  </si>
  <si>
    <t xml:space="preserve">Office Equipment </t>
  </si>
  <si>
    <t xml:space="preserve">Community Grants </t>
  </si>
  <si>
    <t xml:space="preserve">Opening Balance </t>
  </si>
  <si>
    <t xml:space="preserve">General Reserves </t>
  </si>
  <si>
    <t xml:space="preserve">Totals </t>
  </si>
  <si>
    <t xml:space="preserve">Budget </t>
  </si>
  <si>
    <t xml:space="preserve">Reserves </t>
  </si>
  <si>
    <t>Coronation 2023</t>
  </si>
  <si>
    <t xml:space="preserve">Precept </t>
  </si>
  <si>
    <t xml:space="preserve">2024/25 </t>
  </si>
  <si>
    <t>2024/25</t>
  </si>
  <si>
    <t xml:space="preserve">Use of Income/Reserves </t>
  </si>
  <si>
    <t>Code</t>
  </si>
  <si>
    <t xml:space="preserve">Rental Income CHFC </t>
  </si>
  <si>
    <t xml:space="preserve">CH Common Income </t>
  </si>
  <si>
    <t>Grants Received</t>
  </si>
  <si>
    <t xml:space="preserve">St Marks Income </t>
  </si>
  <si>
    <t xml:space="preserve">Bank Interest </t>
  </si>
  <si>
    <t xml:space="preserve">Salvation Army Clothing Bank </t>
  </si>
  <si>
    <t xml:space="preserve">Wages inc associated costs </t>
  </si>
  <si>
    <t xml:space="preserve">Staff Clothing </t>
  </si>
  <si>
    <t xml:space="preserve">Mileage </t>
  </si>
  <si>
    <t xml:space="preserve">Chairmans Allowance </t>
  </si>
  <si>
    <t xml:space="preserve">Stationery </t>
  </si>
  <si>
    <t xml:space="preserve">Office Cleaning </t>
  </si>
  <si>
    <t xml:space="preserve">Postage </t>
  </si>
  <si>
    <t xml:space="preserve">Office Rent </t>
  </si>
  <si>
    <t xml:space="preserve">Audit Fees </t>
  </si>
  <si>
    <t>Broadband/Phones</t>
  </si>
  <si>
    <t xml:space="preserve">IT Support &amp; Maintenance </t>
  </si>
  <si>
    <t xml:space="preserve">Photocopier </t>
  </si>
  <si>
    <t xml:space="preserve">Hire of Mtg Venues </t>
  </si>
  <si>
    <t xml:space="preserve">Data Protection </t>
  </si>
  <si>
    <t xml:space="preserve">Refreshments </t>
  </si>
  <si>
    <t xml:space="preserve">Consultancy </t>
  </si>
  <si>
    <t xml:space="preserve">Payroll Svs </t>
  </si>
  <si>
    <t xml:space="preserve">Churchyard Maintenance </t>
  </si>
  <si>
    <t xml:space="preserve">Newsletter Printing </t>
  </si>
  <si>
    <t xml:space="preserve">Community Activities </t>
  </si>
  <si>
    <t xml:space="preserve">Open Spaces - Repairs/Maintenance </t>
  </si>
  <si>
    <t xml:space="preserve">Parish Grass Cutting </t>
  </si>
  <si>
    <t xml:space="preserve">Open Spaces - Hedges and Trees </t>
  </si>
  <si>
    <t xml:space="preserve">Bus Shelter Cleaning </t>
  </si>
  <si>
    <t xml:space="preserve">Dog Waste Collections </t>
  </si>
  <si>
    <t xml:space="preserve">Litter Bin Collections </t>
  </si>
  <si>
    <t xml:space="preserve">Common - Repairs/Maintenance </t>
  </si>
  <si>
    <t xml:space="preserve">Common - Hedges &amp; Trees </t>
  </si>
  <si>
    <t>The Common Expenditure</t>
  </si>
  <si>
    <t xml:space="preserve">Neighbourhood Plan </t>
  </si>
  <si>
    <t xml:space="preserve">High St Rec - Repairs/Maintenance </t>
  </si>
  <si>
    <t xml:space="preserve">High St Rec - Legal Fees </t>
  </si>
  <si>
    <t xml:space="preserve">High St Rec - Trees &amp; hedges </t>
  </si>
  <si>
    <t xml:space="preserve">Roestock - Electricity </t>
  </si>
  <si>
    <t xml:space="preserve">Roestock - Hut works </t>
  </si>
  <si>
    <t xml:space="preserve">Sleashyde Play Area - Repairs </t>
  </si>
  <si>
    <t xml:space="preserve">Roestock - Play Area Repairs </t>
  </si>
  <si>
    <t xml:space="preserve">Sleapshyde Vgreen/Pond - Repairs </t>
  </si>
  <si>
    <t>Tyttenhanger - Repairs/Play Area Maint</t>
  </si>
  <si>
    <t xml:space="preserve">Tyttenhanger - Trees &amp; Hedges </t>
  </si>
  <si>
    <t xml:space="preserve">Horseshoe Field - Repairs/Maintenance </t>
  </si>
  <si>
    <t xml:space="preserve">OA Shelter - Repairs/Maintenance </t>
  </si>
  <si>
    <t xml:space="preserve">Legal Fees </t>
  </si>
  <si>
    <t xml:space="preserve">Notes </t>
  </si>
  <si>
    <t xml:space="preserve">Amendment to rental amount once lease signed </t>
  </si>
  <si>
    <t xml:space="preserve">£50 per cllr </t>
  </si>
  <si>
    <t>PL insurance and IHLI</t>
  </si>
  <si>
    <t>remove</t>
  </si>
  <si>
    <t xml:space="preserve">all activities in one code </t>
  </si>
  <si>
    <t xml:space="preserve">Roestock - Hedge/Tree Maintenance </t>
  </si>
  <si>
    <t xml:space="preserve">Leases CHFC and CMH </t>
  </si>
  <si>
    <t>Bus Shelter Repair Programme</t>
  </si>
  <si>
    <t xml:space="preserve">Biodiversity/Environment </t>
  </si>
  <si>
    <t xml:space="preserve">Flood Defences/River Colne </t>
  </si>
  <si>
    <t xml:space="preserve">CH Play Area </t>
  </si>
  <si>
    <t xml:space="preserve">The Warren Security </t>
  </si>
  <si>
    <t xml:space="preserve">Common Fund </t>
  </si>
  <si>
    <t xml:space="preserve">Neighbourhood Plan Fund </t>
  </si>
  <si>
    <t xml:space="preserve">Rewilding Grant </t>
  </si>
  <si>
    <t xml:space="preserve">Asset &amp; Legal Survey </t>
  </si>
  <si>
    <t xml:space="preserve">WFT Registration/Gates </t>
  </si>
  <si>
    <t xml:space="preserve">Flytipping </t>
  </si>
  <si>
    <t xml:space="preserve">Voluntary Land Reg </t>
  </si>
  <si>
    <t xml:space="preserve">Tree &amp; hedge Contingency </t>
  </si>
  <si>
    <t xml:space="preserve">Contingency General </t>
  </si>
  <si>
    <t xml:space="preserve">6 months operating capital </t>
  </si>
  <si>
    <t xml:space="preserve">estimated </t>
  </si>
  <si>
    <t>contingency for the Common</t>
  </si>
  <si>
    <t xml:space="preserve">ring fenced as a grant </t>
  </si>
  <si>
    <t>Newsletter Adverts</t>
  </si>
  <si>
    <t xml:space="preserve">£100 per month website management/domain </t>
  </si>
  <si>
    <t>Trend/ICO reg</t>
  </si>
  <si>
    <t xml:space="preserve">Dog bins 52 weeks plus 2 boxes </t>
  </si>
  <si>
    <t xml:space="preserve">SADC Legal Repay </t>
  </si>
  <si>
    <t xml:space="preserve">Planning Advice and costs </t>
  </si>
  <si>
    <t>2025/26</t>
  </si>
  <si>
    <t>DRAFT</t>
  </si>
  <si>
    <t xml:space="preserve">Rural England and Newt Annual Payment </t>
  </si>
  <si>
    <t xml:space="preserve">Tarmac grant </t>
  </si>
  <si>
    <t>3 editions pa at £561 per edition and 1 at £721</t>
  </si>
  <si>
    <t xml:space="preserve">benches, resurfacing and repairs </t>
  </si>
  <si>
    <t xml:space="preserve">Flytipping to be costed to EMR, new bin CHPC Rec </t>
  </si>
  <si>
    <t xml:space="preserve">£5380 from EMR critical trees </t>
  </si>
  <si>
    <t xml:space="preserve">Hawthorn removal </t>
  </si>
  <si>
    <t xml:space="preserve">NEW </t>
  </si>
  <si>
    <t xml:space="preserve">Pond Maintenance - Common </t>
  </si>
  <si>
    <t xml:space="preserve">signage and safety requirements </t>
  </si>
  <si>
    <t>Refill sand and other maintenance reqs</t>
  </si>
  <si>
    <t>wayleave Tarmac</t>
  </si>
  <si>
    <t xml:space="preserve">tree report requires work 3-6 months </t>
  </si>
  <si>
    <t xml:space="preserve">Play Area Annual Safety Inspections </t>
  </si>
  <si>
    <t xml:space="preserve">Quarterly play inspections </t>
  </si>
  <si>
    <t xml:space="preserve">no staff routinely check parks in JD </t>
  </si>
  <si>
    <t xml:space="preserve">If fund is not spent should be placed in to EMR </t>
  </si>
  <si>
    <t xml:space="preserve">fund from EMR when project agreed </t>
  </si>
  <si>
    <t xml:space="preserve">further fund as required from EMR </t>
  </si>
  <si>
    <t xml:space="preserve">COLNEY HEATH PARISH COUNCIL RESERVES 2025/26 v1 Budget Committee </t>
  </si>
  <si>
    <t xml:space="preserve">Grant - N Plan </t>
  </si>
  <si>
    <t xml:space="preserve">Elections </t>
  </si>
  <si>
    <t>Predicted to remain from 2024/25</t>
  </si>
  <si>
    <t>Expenditure 2024/25</t>
  </si>
  <si>
    <t>Projected remaining  as at 31/3/25</t>
  </si>
  <si>
    <t>Current balance at Month 6 2024/25</t>
  </si>
  <si>
    <t>Leases</t>
  </si>
  <si>
    <t>Bus Shelter at Smallford Works</t>
  </si>
  <si>
    <t xml:space="preserve">Play Area Contingency </t>
  </si>
  <si>
    <t>Roestock Hut Building Fund</t>
  </si>
  <si>
    <t>Office Building Fund</t>
  </si>
  <si>
    <t xml:space="preserve">Advice </t>
  </si>
  <si>
    <t xml:space="preserve">Legal &amp; Planning Fees Contingency </t>
  </si>
  <si>
    <t>£344 month CC and £855 quarterly</t>
  </si>
  <si>
    <t xml:space="preserve">accounting seperately </t>
  </si>
  <si>
    <t>Tarmac Inq &amp; Ellenbrook Inq</t>
  </si>
  <si>
    <t xml:space="preserve">Rent(3.4% RPI), business rates and insurance </t>
  </si>
  <si>
    <t>Office Elec</t>
  </si>
  <si>
    <t>£130 month down to £87.50 from 25/26</t>
  </si>
  <si>
    <t>Internal, External and Closedown (25/26)</t>
  </si>
  <si>
    <t>Zoom, Domain, Tech, Emails, Microsoft, Rialtas</t>
  </si>
  <si>
    <t xml:space="preserve">subject to use of school and Studio </t>
  </si>
  <si>
    <t xml:space="preserve">no projects confirmed </t>
  </si>
  <si>
    <t xml:space="preserve">Office Repairs </t>
  </si>
  <si>
    <t xml:space="preserve">if not spent into EMR for when vacate </t>
  </si>
  <si>
    <t xml:space="preserve">actively seeking alternative providers </t>
  </si>
  <si>
    <t xml:space="preserve">6% increase </t>
  </si>
  <si>
    <t xml:space="preserve">pots </t>
  </si>
  <si>
    <t xml:space="preserve">tree inspection </t>
  </si>
  <si>
    <t xml:space="preserve">contract </t>
  </si>
  <si>
    <t xml:space="preserve">clearing went on flytipping </t>
  </si>
  <si>
    <t xml:space="preserve">Garden Expenditure </t>
  </si>
  <si>
    <t xml:space="preserve">£65 per inspection next year x 4 increased </t>
  </si>
  <si>
    <t xml:space="preserve">£10 per month </t>
  </si>
  <si>
    <t>subject to reserves being at £225k</t>
  </si>
  <si>
    <t xml:space="preserve">Asset Management </t>
  </si>
  <si>
    <t xml:space="preserve">Building management/Legionella </t>
  </si>
  <si>
    <t xml:space="preserve">Legionella training </t>
  </si>
  <si>
    <t>project needs agreement, fencing &amp; ownership</t>
  </si>
  <si>
    <t>currently running with one debtor owing £90</t>
  </si>
  <si>
    <t>2.57 %  Half Apr 25 and half Oct 25</t>
  </si>
  <si>
    <t>COLNEY HEATH PARISH COUNCIL - Draft Budget RFO version 1 Budget Comm 14/11/2024</t>
  </si>
  <si>
    <t xml:space="preserve">completed awaiting grant </t>
  </si>
  <si>
    <t xml:space="preserve">fencing </t>
  </si>
  <si>
    <t xml:space="preserve">for all 4 areas </t>
  </si>
  <si>
    <t xml:space="preserve">unresolved </t>
  </si>
  <si>
    <t xml:space="preserve">CH Pav, CMH, RH, SP, Spo, </t>
  </si>
  <si>
    <t xml:space="preserve">Warren Track </t>
  </si>
  <si>
    <t xml:space="preserve">Common </t>
  </si>
  <si>
    <t xml:space="preserve">2025-26 recommence </t>
  </si>
  <si>
    <t>Fire, Asbestos, legionella</t>
  </si>
  <si>
    <t xml:space="preserve">emergencies </t>
  </si>
  <si>
    <t xml:space="preserve">fallen trees </t>
  </si>
  <si>
    <t xml:space="preserve">legal requirement action required </t>
  </si>
  <si>
    <t xml:space="preserve">action required on Colne </t>
  </si>
  <si>
    <t>reduced as not used in 2024-25</t>
  </si>
  <si>
    <t>increased for elections in 2027</t>
  </si>
  <si>
    <t xml:space="preserve">if in RH then could be added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</si>
</sst>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"/>
  </numFmts>
  <fonts count="2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0" fontId="1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4" fillId="0" borderId="0" xfId="0" applyNumberFormat="1" applyFont="1" applyAlignment="1">
      <alignment horizontal="right" vertical="center"/>
    </xf>
    <xf numFmtId="0" fontId="8" fillId="0" borderId="1" xfId="0" applyFont="1" applyBorder="1"/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/>
    </xf>
    <xf numFmtId="2" fontId="3" fillId="0" borderId="0" xfId="1" applyNumberFormat="1" applyFont="1" applyAlignment="1">
      <alignment vertical="top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2" fontId="4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44" fontId="13" fillId="0" borderId="7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3" fillId="2" borderId="0" xfId="0" applyNumberFormat="1" applyFont="1" applyFill="1" applyAlignment="1">
      <alignment horizontal="left" vertical="center"/>
    </xf>
    <xf numFmtId="0" fontId="8" fillId="2" borderId="1" xfId="0" applyFont="1" applyFill="1" applyBorder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2" fontId="4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44" fontId="13" fillId="0" borderId="10" xfId="0" applyNumberFormat="1" applyFont="1" applyBorder="1" applyAlignment="1">
      <alignment horizontal="right" vertical="center"/>
    </xf>
    <xf numFmtId="44" fontId="13" fillId="0" borderId="2" xfId="0" applyNumberFormat="1" applyFont="1" applyBorder="1" applyAlignment="1">
      <alignment horizontal="right" vertical="center"/>
    </xf>
    <xf numFmtId="44" fontId="7" fillId="0" borderId="5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horizontal="right" vertical="top" wrapText="1"/>
    </xf>
    <xf numFmtId="44" fontId="0" fillId="0" borderId="1" xfId="0" applyNumberFormat="1" applyBorder="1"/>
    <xf numFmtId="0" fontId="9" fillId="0" borderId="1" xfId="0" applyFont="1" applyBorder="1"/>
    <xf numFmtId="4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top"/>
    </xf>
    <xf numFmtId="0" fontId="0" fillId="3" borderId="1" xfId="0" applyFill="1" applyBorder="1" applyAlignment="1">
      <alignment vertical="center"/>
    </xf>
    <xf numFmtId="44" fontId="0" fillId="3" borderId="1" xfId="0" applyNumberFormat="1" applyFill="1" applyBorder="1" applyAlignment="1">
      <alignment horizontal="center" vertical="top" wrapText="1"/>
    </xf>
    <xf numFmtId="44" fontId="0" fillId="3" borderId="1" xfId="0" applyNumberFormat="1" applyFill="1" applyBorder="1"/>
    <xf numFmtId="44" fontId="1" fillId="0" borderId="1" xfId="0" applyNumberFormat="1" applyFont="1" applyBorder="1"/>
    <xf numFmtId="0" fontId="0" fillId="4" borderId="1" xfId="0" applyFill="1" applyBorder="1" applyAlignment="1">
      <alignment vertical="center"/>
    </xf>
    <xf numFmtId="44" fontId="0" fillId="4" borderId="1" xfId="0" applyNumberForma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44" fontId="10" fillId="0" borderId="1" xfId="0" applyNumberFormat="1" applyFont="1" applyBorder="1" applyAlignment="1">
      <alignment horizontal="right"/>
    </xf>
    <xf numFmtId="44" fontId="10" fillId="0" borderId="1" xfId="0" applyNumberFormat="1" applyFont="1" applyBorder="1" applyAlignment="1">
      <alignment horizontal="right" vertical="center"/>
    </xf>
    <xf numFmtId="44" fontId="10" fillId="0" borderId="3" xfId="0" applyNumberFormat="1" applyFont="1" applyBorder="1" applyAlignment="1">
      <alignment horizontal="right"/>
    </xf>
    <xf numFmtId="44" fontId="10" fillId="0" borderId="6" xfId="0" applyNumberFormat="1" applyFont="1" applyBorder="1" applyAlignment="1">
      <alignment horizontal="right"/>
    </xf>
    <xf numFmtId="44" fontId="8" fillId="0" borderId="1" xfId="0" applyNumberFormat="1" applyFont="1" applyBorder="1"/>
    <xf numFmtId="0" fontId="10" fillId="0" borderId="0" xfId="0" applyFont="1" applyAlignment="1">
      <alignment horizontal="left"/>
    </xf>
    <xf numFmtId="44" fontId="15" fillId="0" borderId="11" xfId="0" applyNumberFormat="1" applyFont="1" applyBorder="1" applyAlignment="1">
      <alignment horizontal="right" vertical="center"/>
    </xf>
    <xf numFmtId="44" fontId="13" fillId="0" borderId="11" xfId="0" applyNumberFormat="1" applyFont="1" applyBorder="1" applyAlignment="1">
      <alignment horizontal="right" vertical="center"/>
    </xf>
    <xf numFmtId="44" fontId="0" fillId="3" borderId="1" xfId="0" applyNumberFormat="1" applyFill="1" applyBorder="1" applyAlignment="1">
      <alignment horizontal="right" vertical="top" wrapText="1"/>
    </xf>
    <xf numFmtId="44" fontId="0" fillId="0" borderId="1" xfId="0" applyNumberFormat="1" applyBorder="1" applyAlignment="1">
      <alignment horizontal="right"/>
    </xf>
    <xf numFmtId="44" fontId="0" fillId="0" borderId="1" xfId="0" applyNumberFormat="1" applyBorder="1" applyAlignment="1">
      <alignment horizontal="right" vertical="center"/>
    </xf>
    <xf numFmtId="2" fontId="14" fillId="0" borderId="3" xfId="1" applyNumberFormat="1" applyFont="1" applyBorder="1" applyAlignment="1">
      <alignment vertical="center" wrapText="1"/>
    </xf>
    <xf numFmtId="164" fontId="18" fillId="0" borderId="0" xfId="0" applyNumberFormat="1" applyFont="1" applyAlignment="1">
      <alignment vertical="center"/>
    </xf>
    <xf numFmtId="44" fontId="10" fillId="2" borderId="6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14" fillId="2" borderId="9" xfId="1" applyFont="1" applyFill="1" applyBorder="1" applyAlignment="1">
      <alignment vertical="center" wrapText="1"/>
    </xf>
    <xf numFmtId="0" fontId="8" fillId="2" borderId="1" xfId="0" applyFont="1" applyFill="1" applyBorder="1" applyAlignment="1">
      <alignment wrapText="1"/>
    </xf>
    <xf numFmtId="44" fontId="8" fillId="2" borderId="1" xfId="0" applyNumberFormat="1" applyFont="1" applyFill="1" applyBorder="1"/>
    <xf numFmtId="44" fontId="12" fillId="0" borderId="1" xfId="0" applyNumberFormat="1" applyFont="1" applyBorder="1" applyAlignment="1">
      <alignment horizontal="center" vertical="top" wrapText="1"/>
    </xf>
    <xf numFmtId="44" fontId="12" fillId="0" borderId="1" xfId="1" applyNumberFormat="1" applyFont="1" applyBorder="1" applyAlignment="1">
      <alignment horizontal="center"/>
    </xf>
    <xf numFmtId="44" fontId="12" fillId="0" borderId="1" xfId="0" applyNumberFormat="1" applyFont="1" applyBorder="1" applyAlignment="1">
      <alignment horizontal="center"/>
    </xf>
    <xf numFmtId="44" fontId="12" fillId="0" borderId="1" xfId="0" applyNumberFormat="1" applyFont="1" applyBorder="1" applyAlignment="1">
      <alignment horizontal="center" vertical="center"/>
    </xf>
    <xf numFmtId="44" fontId="20" fillId="0" borderId="1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/>
    </xf>
    <xf numFmtId="0" fontId="2" fillId="0" borderId="12" xfId="0" applyFont="1" applyBorder="1"/>
    <xf numFmtId="0" fontId="9" fillId="0" borderId="12" xfId="0" applyFont="1" applyBorder="1"/>
  </cellXfs>
  <cellStyles count="2">
    <cellStyle name="Normal" xfId="0" builtinId="0"/>
    <cellStyle name="Normal_St Paul's Without Accounts" xfId="1" xr:uid="{00000000-0005-0000-0000-000001000000}"/>
  </cellStyles>
  <dxfs count="0"/>
  <tableStyles count="0" defaultTableStyle="TableStyleMedium2" defaultPivotStyle="PivotStyleLight16"/>
  <colors>
    <mruColors>
      <color rgb="FF0000FF"/>
      <color rgb="FFFF9900"/>
      <color rgb="FFE2E3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C95-3D29-4787-8648-5A4333540698}">
  <sheetPr>
    <pageSetUpPr fitToPage="1"/>
  </sheetPr>
  <dimension ref="A1:O80"/>
  <sheetViews>
    <sheetView tabSelected="1" zoomScale="130" zoomScaleNormal="130" workbookViewId="0">
      <selection activeCell="B8" sqref="B8"/>
    </sheetView>
  </sheetViews>
  <sheetFormatPr defaultColWidth="9.140625" defaultRowHeight="15" x14ac:dyDescent="0.25"/>
  <cols>
    <col min="1" max="1" width="5.7109375" style="1" customWidth="1"/>
    <col min="2" max="2" width="32.140625" style="55" customWidth="1"/>
    <col min="3" max="3" width="12.42578125" style="6" customWidth="1"/>
    <col min="4" max="4" width="15.28515625" style="56" customWidth="1"/>
    <col min="5" max="7" width="15.28515625" style="42" customWidth="1"/>
    <col min="8" max="8" width="39.140625" style="42" customWidth="1"/>
    <col min="9" max="9" width="12.5703125" style="1" customWidth="1"/>
    <col min="10" max="16384" width="9.140625" style="1"/>
  </cols>
  <sheetData>
    <row r="1" spans="1:15" x14ac:dyDescent="0.25">
      <c r="A1" s="111" t="s">
        <v>171</v>
      </c>
      <c r="B1" s="112"/>
      <c r="C1" s="112"/>
      <c r="D1" s="112"/>
      <c r="E1" s="112"/>
      <c r="F1" s="32"/>
      <c r="G1" s="32"/>
    </row>
    <row r="2" spans="1:15" x14ac:dyDescent="0.25">
      <c r="A2" s="3" t="s">
        <v>26</v>
      </c>
      <c r="B2" s="3" t="s">
        <v>2</v>
      </c>
      <c r="C2" s="8" t="s">
        <v>4</v>
      </c>
      <c r="D2" s="58" t="s">
        <v>6</v>
      </c>
      <c r="E2" s="22" t="s">
        <v>23</v>
      </c>
      <c r="F2" s="22" t="s">
        <v>24</v>
      </c>
      <c r="G2" s="22" t="s">
        <v>108</v>
      </c>
      <c r="H2" s="22" t="s">
        <v>76</v>
      </c>
    </row>
    <row r="3" spans="1:15" s="27" customFormat="1" ht="25.5" x14ac:dyDescent="0.25">
      <c r="A3" s="24"/>
      <c r="B3" s="24" t="s">
        <v>0</v>
      </c>
      <c r="C3" s="22" t="s">
        <v>19</v>
      </c>
      <c r="D3" s="57" t="s">
        <v>19</v>
      </c>
      <c r="E3" s="23" t="s">
        <v>19</v>
      </c>
      <c r="F3" s="57" t="s">
        <v>3</v>
      </c>
      <c r="G3" s="57" t="s">
        <v>109</v>
      </c>
      <c r="H3" s="23"/>
    </row>
    <row r="4" spans="1:15" x14ac:dyDescent="0.25">
      <c r="A4" s="85">
        <v>1000</v>
      </c>
      <c r="B4" s="85" t="s">
        <v>27</v>
      </c>
      <c r="C4" s="88">
        <v>6000</v>
      </c>
      <c r="D4" s="86">
        <v>6000</v>
      </c>
      <c r="E4" s="87">
        <v>4000</v>
      </c>
      <c r="F4" s="87">
        <v>6000</v>
      </c>
      <c r="G4" s="87">
        <v>6000</v>
      </c>
      <c r="H4" s="87" t="s">
        <v>77</v>
      </c>
    </row>
    <row r="5" spans="1:15" x14ac:dyDescent="0.25">
      <c r="A5" s="35">
        <v>1015</v>
      </c>
      <c r="B5" s="35" t="s">
        <v>28</v>
      </c>
      <c r="C5" s="88">
        <v>0</v>
      </c>
      <c r="D5" s="88">
        <v>0</v>
      </c>
      <c r="E5" s="88">
        <v>0</v>
      </c>
      <c r="F5" s="88">
        <v>3500</v>
      </c>
      <c r="G5" s="88">
        <v>3500</v>
      </c>
      <c r="H5" s="88" t="s">
        <v>110</v>
      </c>
    </row>
    <row r="6" spans="1:15" x14ac:dyDescent="0.25">
      <c r="A6" s="35">
        <v>1060</v>
      </c>
      <c r="B6" s="35" t="s">
        <v>30</v>
      </c>
      <c r="C6" s="88">
        <v>368</v>
      </c>
      <c r="D6" s="99">
        <v>350</v>
      </c>
      <c r="E6" s="99">
        <v>350</v>
      </c>
      <c r="F6" s="99">
        <v>350</v>
      </c>
      <c r="G6" s="99">
        <v>350</v>
      </c>
      <c r="H6" s="89" t="s">
        <v>99</v>
      </c>
    </row>
    <row r="7" spans="1:15" x14ac:dyDescent="0.25">
      <c r="A7" s="35">
        <v>1076</v>
      </c>
      <c r="B7" s="35" t="s">
        <v>22</v>
      </c>
      <c r="C7" s="88">
        <v>205214</v>
      </c>
      <c r="D7" s="99">
        <v>172025</v>
      </c>
      <c r="E7" s="99">
        <v>177830</v>
      </c>
      <c r="F7" s="99">
        <v>177830</v>
      </c>
      <c r="G7" s="99">
        <v>182406</v>
      </c>
      <c r="H7" s="89" t="s">
        <v>170</v>
      </c>
    </row>
    <row r="8" spans="1:15" x14ac:dyDescent="0.25">
      <c r="A8" s="85">
        <v>1078</v>
      </c>
      <c r="B8" s="85" t="s">
        <v>29</v>
      </c>
      <c r="C8" s="89">
        <v>750</v>
      </c>
      <c r="D8" s="99">
        <v>0</v>
      </c>
      <c r="E8" s="99"/>
      <c r="F8" s="99">
        <v>30000</v>
      </c>
      <c r="G8" s="99">
        <v>0</v>
      </c>
      <c r="H8" s="89" t="s">
        <v>111</v>
      </c>
    </row>
    <row r="9" spans="1:15" x14ac:dyDescent="0.25">
      <c r="A9" s="85">
        <v>1080</v>
      </c>
      <c r="B9" s="85" t="s">
        <v>31</v>
      </c>
      <c r="C9" s="89">
        <v>2188</v>
      </c>
      <c r="D9" s="99">
        <v>5000</v>
      </c>
      <c r="E9" s="99">
        <v>2500</v>
      </c>
      <c r="F9" s="99">
        <v>6850</v>
      </c>
      <c r="G9" s="99">
        <v>7600</v>
      </c>
      <c r="H9" s="89" t="s">
        <v>143</v>
      </c>
    </row>
    <row r="10" spans="1:15" x14ac:dyDescent="0.25">
      <c r="A10" s="85">
        <v>1085</v>
      </c>
      <c r="B10" s="85" t="s">
        <v>106</v>
      </c>
      <c r="C10" s="89">
        <v>0</v>
      </c>
      <c r="D10" s="99">
        <v>2670</v>
      </c>
      <c r="E10" s="99">
        <v>350</v>
      </c>
      <c r="F10" s="99">
        <v>0</v>
      </c>
      <c r="G10" s="99">
        <v>0</v>
      </c>
      <c r="H10" s="89"/>
    </row>
    <row r="11" spans="1:15" x14ac:dyDescent="0.25">
      <c r="A11" s="36">
        <v>1090</v>
      </c>
      <c r="B11" s="36" t="s">
        <v>32</v>
      </c>
      <c r="C11" s="89">
        <v>393</v>
      </c>
      <c r="D11" s="89">
        <v>350</v>
      </c>
      <c r="E11" s="89">
        <v>350</v>
      </c>
      <c r="F11" s="89">
        <v>420</v>
      </c>
      <c r="G11" s="89">
        <v>400</v>
      </c>
      <c r="H11" s="89"/>
    </row>
    <row r="12" spans="1:15" ht="15.75" thickBot="1" x14ac:dyDescent="0.3">
      <c r="A12" s="36">
        <v>1120</v>
      </c>
      <c r="B12" s="36" t="s">
        <v>102</v>
      </c>
      <c r="C12" s="89">
        <v>0</v>
      </c>
      <c r="D12" s="89">
        <v>350</v>
      </c>
      <c r="E12" s="89">
        <v>500</v>
      </c>
      <c r="F12" s="89">
        <v>626.4</v>
      </c>
      <c r="G12" s="89">
        <v>650</v>
      </c>
      <c r="H12" s="89" t="s">
        <v>169</v>
      </c>
    </row>
    <row r="13" spans="1:15" ht="15.75" thickBot="1" x14ac:dyDescent="0.3">
      <c r="A13" s="37"/>
      <c r="B13" s="37" t="s">
        <v>1</v>
      </c>
      <c r="C13" s="38">
        <f>SUM(C4:C12)</f>
        <v>214913</v>
      </c>
      <c r="D13" s="59">
        <f>SUM(D4:D12)</f>
        <v>186745</v>
      </c>
      <c r="E13" s="60">
        <f>SUM(E4:E12)</f>
        <v>185880</v>
      </c>
      <c r="F13" s="60">
        <f t="shared" ref="F13:G13" si="0">SUM(F4:F12)</f>
        <v>225576.4</v>
      </c>
      <c r="G13" s="60">
        <f t="shared" si="0"/>
        <v>200906</v>
      </c>
      <c r="H13" s="60"/>
    </row>
    <row r="14" spans="1:15" x14ac:dyDescent="0.25">
      <c r="A14" s="91"/>
      <c r="B14" s="35" t="s">
        <v>25</v>
      </c>
      <c r="C14" s="92">
        <f>SUM(C13-C78)</f>
        <v>21312</v>
      </c>
      <c r="D14" s="93">
        <f>SUM(D13-D78)</f>
        <v>34235.570000000007</v>
      </c>
      <c r="E14" s="93">
        <f>SUM(E13-E78)</f>
        <v>7830</v>
      </c>
      <c r="F14" s="93">
        <f>SUM(F13-F78)</f>
        <v>67591.399999999994</v>
      </c>
      <c r="G14" s="93">
        <f>SUM(G13-G78)</f>
        <v>18496</v>
      </c>
      <c r="H14" s="93"/>
    </row>
    <row r="15" spans="1:15" ht="15.75" x14ac:dyDescent="0.25">
      <c r="A15" s="3"/>
      <c r="B15" s="39"/>
      <c r="C15" s="5"/>
      <c r="D15" s="5"/>
      <c r="E15" s="40"/>
      <c r="F15" s="40"/>
      <c r="G15" s="40"/>
      <c r="H15" s="40"/>
      <c r="I15" s="10"/>
      <c r="J15" s="11"/>
      <c r="K15" s="11"/>
      <c r="L15" s="12"/>
      <c r="M15" s="11"/>
      <c r="N15" s="11"/>
      <c r="O15" s="13"/>
    </row>
    <row r="16" spans="1:15" ht="15.75" x14ac:dyDescent="0.25">
      <c r="A16" s="41" t="s">
        <v>26</v>
      </c>
      <c r="B16" s="41" t="s">
        <v>7</v>
      </c>
      <c r="C16" s="8" t="s">
        <v>4</v>
      </c>
      <c r="D16" s="58" t="s">
        <v>6</v>
      </c>
      <c r="E16" s="22" t="s">
        <v>24</v>
      </c>
      <c r="F16" s="22" t="s">
        <v>24</v>
      </c>
      <c r="G16" s="22" t="s">
        <v>108</v>
      </c>
      <c r="H16" s="22"/>
      <c r="I16" s="10"/>
      <c r="J16" s="11"/>
      <c r="K16" s="11"/>
      <c r="L16" s="14"/>
      <c r="M16" s="11"/>
      <c r="N16" s="11"/>
      <c r="O16" s="13"/>
    </row>
    <row r="17" spans="1:15" ht="55.9" customHeight="1" x14ac:dyDescent="0.25">
      <c r="A17" s="24"/>
      <c r="B17" s="24" t="s">
        <v>0</v>
      </c>
      <c r="C17" s="22" t="s">
        <v>19</v>
      </c>
      <c r="D17" s="57" t="s">
        <v>19</v>
      </c>
      <c r="E17" s="23" t="s">
        <v>19</v>
      </c>
      <c r="F17" s="57" t="s">
        <v>3</v>
      </c>
      <c r="G17" s="57" t="s">
        <v>109</v>
      </c>
      <c r="H17" s="23"/>
      <c r="I17" s="10"/>
      <c r="J17" s="11"/>
      <c r="K17" s="11"/>
      <c r="L17" s="14"/>
      <c r="M17" s="11"/>
      <c r="N17" s="11"/>
      <c r="O17" s="13"/>
    </row>
    <row r="18" spans="1:15" s="42" customFormat="1" ht="18" customHeight="1" x14ac:dyDescent="0.2">
      <c r="A18" s="50">
        <v>4000</v>
      </c>
      <c r="B18" s="15" t="s">
        <v>33</v>
      </c>
      <c r="C18" s="90">
        <v>80963</v>
      </c>
      <c r="D18" s="90">
        <v>84037.45</v>
      </c>
      <c r="E18" s="90">
        <v>88000</v>
      </c>
      <c r="F18" s="90">
        <v>88922</v>
      </c>
      <c r="G18" s="90">
        <v>92800</v>
      </c>
      <c r="H18" s="90"/>
      <c r="I18" s="43"/>
      <c r="J18" s="44"/>
      <c r="K18" s="44"/>
      <c r="L18" s="14"/>
      <c r="M18" s="44"/>
      <c r="N18" s="44"/>
      <c r="O18" s="30"/>
    </row>
    <row r="19" spans="1:15" ht="18" customHeight="1" x14ac:dyDescent="0.25">
      <c r="A19" s="50">
        <v>4035</v>
      </c>
      <c r="B19" s="15" t="s">
        <v>34</v>
      </c>
      <c r="C19" s="90">
        <v>83</v>
      </c>
      <c r="D19" s="90">
        <v>90</v>
      </c>
      <c r="E19" s="90">
        <v>90</v>
      </c>
      <c r="F19" s="90">
        <v>90</v>
      </c>
      <c r="G19" s="90">
        <v>90</v>
      </c>
      <c r="H19" s="90"/>
      <c r="I19" s="10"/>
      <c r="J19" s="11"/>
      <c r="K19" s="11"/>
      <c r="L19" s="12"/>
      <c r="M19" s="11"/>
      <c r="N19" s="11"/>
      <c r="O19" s="13"/>
    </row>
    <row r="20" spans="1:15" s="45" customFormat="1" ht="18" customHeight="1" x14ac:dyDescent="0.2">
      <c r="A20" s="50">
        <v>4045</v>
      </c>
      <c r="B20" s="15" t="s">
        <v>35</v>
      </c>
      <c r="C20" s="90">
        <v>0</v>
      </c>
      <c r="D20" s="90">
        <v>0</v>
      </c>
      <c r="E20" s="90">
        <v>0</v>
      </c>
      <c r="F20" s="90">
        <v>0</v>
      </c>
      <c r="G20" s="90">
        <v>150</v>
      </c>
      <c r="H20" s="90" t="s">
        <v>144</v>
      </c>
      <c r="I20" s="46"/>
      <c r="J20" s="47"/>
      <c r="K20" s="47"/>
      <c r="L20" s="48"/>
      <c r="M20" s="47"/>
      <c r="N20" s="47"/>
      <c r="O20" s="49"/>
    </row>
    <row r="21" spans="1:15" ht="18" customHeight="1" x14ac:dyDescent="0.25">
      <c r="A21" s="50">
        <v>4055</v>
      </c>
      <c r="B21" s="15" t="s">
        <v>9</v>
      </c>
      <c r="C21" s="90">
        <v>395</v>
      </c>
      <c r="D21" s="90">
        <v>250</v>
      </c>
      <c r="E21" s="90">
        <v>600</v>
      </c>
      <c r="F21" s="90">
        <v>280</v>
      </c>
      <c r="G21" s="90">
        <v>650</v>
      </c>
      <c r="H21" s="90" t="s">
        <v>167</v>
      </c>
      <c r="I21" s="10"/>
      <c r="J21" s="11"/>
      <c r="K21" s="11"/>
      <c r="L21" s="12"/>
      <c r="M21" s="16"/>
      <c r="N21" s="16"/>
      <c r="O21" s="13"/>
    </row>
    <row r="22" spans="1:15" s="27" customFormat="1" ht="18" customHeight="1" x14ac:dyDescent="0.2">
      <c r="A22" s="50">
        <v>4060</v>
      </c>
      <c r="B22" s="15" t="s">
        <v>8</v>
      </c>
      <c r="C22" s="90">
        <v>80</v>
      </c>
      <c r="D22" s="90">
        <v>300</v>
      </c>
      <c r="E22" s="90">
        <v>350</v>
      </c>
      <c r="F22" s="90">
        <v>0</v>
      </c>
      <c r="G22" s="90">
        <v>350</v>
      </c>
      <c r="H22" s="90" t="s">
        <v>78</v>
      </c>
      <c r="I22" s="28"/>
      <c r="J22" s="21"/>
      <c r="K22" s="21"/>
      <c r="L22" s="25"/>
      <c r="M22" s="21"/>
      <c r="N22" s="21"/>
      <c r="O22" s="29"/>
    </row>
    <row r="23" spans="1:15" ht="18" customHeight="1" x14ac:dyDescent="0.25">
      <c r="A23" s="50">
        <v>4075</v>
      </c>
      <c r="B23" s="15" t="s">
        <v>36</v>
      </c>
      <c r="C23" s="90">
        <v>154</v>
      </c>
      <c r="D23" s="90">
        <v>180</v>
      </c>
      <c r="E23" s="90">
        <v>250</v>
      </c>
      <c r="F23" s="90">
        <v>150</v>
      </c>
      <c r="G23" s="90">
        <v>250</v>
      </c>
      <c r="H23" s="90" t="s">
        <v>145</v>
      </c>
      <c r="I23" s="10"/>
      <c r="J23" s="11"/>
      <c r="K23" s="11"/>
      <c r="L23" s="14"/>
      <c r="M23" s="11"/>
      <c r="N23" s="11"/>
      <c r="O23" s="13"/>
    </row>
    <row r="24" spans="1:15" s="51" customFormat="1" ht="18" customHeight="1" x14ac:dyDescent="0.2">
      <c r="A24" s="50">
        <v>4080</v>
      </c>
      <c r="B24" s="50" t="s">
        <v>37</v>
      </c>
      <c r="C24" s="90">
        <v>896</v>
      </c>
      <c r="D24" s="90">
        <v>370</v>
      </c>
      <c r="E24" s="90">
        <v>450</v>
      </c>
      <c r="F24" s="90">
        <v>375</v>
      </c>
      <c r="G24" s="90">
        <v>400</v>
      </c>
      <c r="H24" s="90"/>
      <c r="I24" s="52"/>
      <c r="J24" s="53"/>
      <c r="K24" s="53"/>
      <c r="L24" s="54"/>
      <c r="M24" s="53"/>
      <c r="N24" s="53"/>
      <c r="O24" s="30"/>
    </row>
    <row r="25" spans="1:15" ht="18" customHeight="1" x14ac:dyDescent="0.25">
      <c r="A25" s="50">
        <v>4085</v>
      </c>
      <c r="B25" s="15" t="s">
        <v>14</v>
      </c>
      <c r="C25" s="90">
        <v>347</v>
      </c>
      <c r="D25" s="90">
        <v>500</v>
      </c>
      <c r="E25" s="90">
        <v>500</v>
      </c>
      <c r="F25" s="90">
        <v>704</v>
      </c>
      <c r="G25" s="90">
        <v>500</v>
      </c>
      <c r="H25" s="90"/>
      <c r="I25" s="10"/>
      <c r="J25" s="11"/>
      <c r="K25" s="11"/>
      <c r="L25" s="12"/>
      <c r="M25" s="11"/>
      <c r="N25" s="11"/>
      <c r="O25" s="13"/>
    </row>
    <row r="26" spans="1:15" ht="18" customHeight="1" x14ac:dyDescent="0.25">
      <c r="A26" s="50">
        <v>4086</v>
      </c>
      <c r="B26" s="15" t="s">
        <v>38</v>
      </c>
      <c r="C26" s="90">
        <v>41</v>
      </c>
      <c r="D26" s="90">
        <v>40</v>
      </c>
      <c r="E26" s="90">
        <v>50</v>
      </c>
      <c r="F26" s="90">
        <v>50</v>
      </c>
      <c r="G26" s="90">
        <v>50</v>
      </c>
      <c r="H26" s="90"/>
      <c r="I26" s="10"/>
      <c r="J26" s="11"/>
      <c r="K26" s="11"/>
      <c r="L26" s="14"/>
      <c r="M26" s="11"/>
      <c r="N26" s="11"/>
      <c r="O26" s="13"/>
    </row>
    <row r="27" spans="1:15" ht="18" customHeight="1" x14ac:dyDescent="0.25">
      <c r="A27" s="50">
        <v>4090</v>
      </c>
      <c r="B27" s="15" t="s">
        <v>39</v>
      </c>
      <c r="C27" s="90">
        <v>11</v>
      </c>
      <c r="D27" s="90">
        <v>85</v>
      </c>
      <c r="E27" s="90">
        <v>100</v>
      </c>
      <c r="F27" s="90">
        <v>50</v>
      </c>
      <c r="G27" s="90">
        <v>50</v>
      </c>
      <c r="H27" s="90"/>
      <c r="I27" s="10"/>
      <c r="J27" s="11"/>
      <c r="K27" s="11"/>
      <c r="L27" s="14"/>
      <c r="M27" s="11"/>
      <c r="N27" s="11"/>
      <c r="O27" s="13"/>
    </row>
    <row r="28" spans="1:15" ht="18" customHeight="1" x14ac:dyDescent="0.25">
      <c r="A28" s="50">
        <v>4095</v>
      </c>
      <c r="B28" s="15" t="s">
        <v>40</v>
      </c>
      <c r="C28" s="90">
        <v>4062</v>
      </c>
      <c r="D28" s="90">
        <v>4333</v>
      </c>
      <c r="E28" s="90">
        <v>5275</v>
      </c>
      <c r="F28" s="90">
        <v>5449</v>
      </c>
      <c r="G28" s="90">
        <v>5700</v>
      </c>
      <c r="H28" s="90" t="s">
        <v>146</v>
      </c>
      <c r="I28" s="10"/>
      <c r="J28" s="11"/>
      <c r="K28" s="11"/>
      <c r="L28" s="14"/>
      <c r="M28" s="11"/>
      <c r="N28" s="11"/>
      <c r="O28" s="13"/>
    </row>
    <row r="29" spans="1:15" ht="18" customHeight="1" x14ac:dyDescent="0.25">
      <c r="A29" s="50">
        <v>4096</v>
      </c>
      <c r="B29" s="15" t="s">
        <v>147</v>
      </c>
      <c r="C29" s="90">
        <v>469</v>
      </c>
      <c r="D29" s="90">
        <v>295</v>
      </c>
      <c r="E29" s="90">
        <v>400</v>
      </c>
      <c r="F29" s="90">
        <v>358</v>
      </c>
      <c r="G29" s="90">
        <v>400</v>
      </c>
      <c r="H29" s="90"/>
      <c r="I29" s="11"/>
      <c r="J29" s="11"/>
      <c r="K29" s="11"/>
      <c r="L29" s="17"/>
      <c r="M29" s="11"/>
      <c r="N29" s="11"/>
      <c r="O29" s="12"/>
    </row>
    <row r="30" spans="1:15" s="27" customFormat="1" ht="18" customHeight="1" x14ac:dyDescent="0.2">
      <c r="A30" s="50">
        <v>4100</v>
      </c>
      <c r="B30" s="15" t="s">
        <v>11</v>
      </c>
      <c r="C30" s="90">
        <v>1889</v>
      </c>
      <c r="D30" s="90">
        <v>1300</v>
      </c>
      <c r="E30" s="103">
        <v>1250</v>
      </c>
      <c r="F30" s="103">
        <v>1350</v>
      </c>
      <c r="G30" s="103">
        <v>1400</v>
      </c>
      <c r="H30" s="90"/>
      <c r="I30" s="21"/>
      <c r="J30" s="21"/>
      <c r="K30" s="21"/>
      <c r="L30" s="18"/>
      <c r="M30" s="21"/>
      <c r="N30" s="21"/>
      <c r="O30" s="14"/>
    </row>
    <row r="31" spans="1:15" ht="18" customHeight="1" x14ac:dyDescent="0.25">
      <c r="A31" s="50">
        <v>4105</v>
      </c>
      <c r="B31" s="15" t="s">
        <v>41</v>
      </c>
      <c r="C31" s="90">
        <v>2922</v>
      </c>
      <c r="D31" s="90">
        <v>1250</v>
      </c>
      <c r="E31" s="103">
        <v>1800</v>
      </c>
      <c r="F31" s="103">
        <v>1000</v>
      </c>
      <c r="G31" s="103">
        <v>1750</v>
      </c>
      <c r="H31" s="90" t="s">
        <v>149</v>
      </c>
      <c r="I31" s="11"/>
      <c r="J31" s="11"/>
      <c r="K31" s="11"/>
      <c r="L31" s="18"/>
      <c r="M31" s="11"/>
      <c r="N31" s="11"/>
      <c r="O31" s="12"/>
    </row>
    <row r="32" spans="1:15" ht="18" customHeight="1" x14ac:dyDescent="0.25">
      <c r="A32" s="50">
        <v>4110</v>
      </c>
      <c r="B32" s="15" t="s">
        <v>12</v>
      </c>
      <c r="C32" s="90">
        <v>379</v>
      </c>
      <c r="D32" s="90">
        <v>345</v>
      </c>
      <c r="E32" s="103">
        <v>400</v>
      </c>
      <c r="F32" s="103">
        <v>380</v>
      </c>
      <c r="G32" s="103">
        <v>400</v>
      </c>
      <c r="H32" s="90"/>
      <c r="I32" s="11"/>
      <c r="J32" s="11"/>
      <c r="K32" s="11"/>
      <c r="L32" s="18"/>
      <c r="M32" s="11"/>
      <c r="N32" s="11"/>
      <c r="O32" s="12"/>
    </row>
    <row r="33" spans="1:15" s="27" customFormat="1" ht="18" customHeight="1" x14ac:dyDescent="0.2">
      <c r="A33" s="100">
        <v>4115</v>
      </c>
      <c r="B33" s="26" t="s">
        <v>42</v>
      </c>
      <c r="C33" s="90">
        <v>1782</v>
      </c>
      <c r="D33" s="90">
        <v>1350</v>
      </c>
      <c r="E33" s="103">
        <v>1500</v>
      </c>
      <c r="F33" s="103">
        <v>1470</v>
      </c>
      <c r="G33" s="103">
        <v>1050</v>
      </c>
      <c r="H33" s="90" t="s">
        <v>148</v>
      </c>
      <c r="I33" s="21"/>
      <c r="J33" s="21"/>
      <c r="K33" s="21"/>
      <c r="L33" s="18"/>
      <c r="M33" s="21"/>
      <c r="N33" s="21"/>
      <c r="O33" s="14"/>
    </row>
    <row r="34" spans="1:15" s="27" customFormat="1" ht="18" customHeight="1" x14ac:dyDescent="0.2">
      <c r="A34" s="100">
        <v>4125</v>
      </c>
      <c r="B34" s="26" t="s">
        <v>13</v>
      </c>
      <c r="C34" s="90">
        <v>18</v>
      </c>
      <c r="D34" s="90">
        <v>0</v>
      </c>
      <c r="E34" s="103">
        <v>1200</v>
      </c>
      <c r="F34" s="103">
        <v>350</v>
      </c>
      <c r="G34" s="103">
        <v>1000</v>
      </c>
      <c r="H34" s="90" t="s">
        <v>103</v>
      </c>
      <c r="I34" s="21"/>
      <c r="J34" s="21"/>
      <c r="K34" s="21"/>
      <c r="L34" s="18"/>
      <c r="M34" s="21"/>
      <c r="N34" s="21"/>
      <c r="O34" s="14"/>
    </row>
    <row r="35" spans="1:15" s="27" customFormat="1" ht="18" customHeight="1" x14ac:dyDescent="0.2">
      <c r="A35" s="101">
        <v>4135</v>
      </c>
      <c r="B35" s="97" t="s">
        <v>43</v>
      </c>
      <c r="C35" s="90">
        <v>2092</v>
      </c>
      <c r="D35" s="90">
        <v>1850</v>
      </c>
      <c r="E35" s="103">
        <v>1400</v>
      </c>
      <c r="F35" s="103">
        <v>2143</v>
      </c>
      <c r="G35" s="103">
        <v>2000</v>
      </c>
      <c r="H35" s="90" t="s">
        <v>150</v>
      </c>
      <c r="I35" s="21"/>
      <c r="J35" s="21"/>
      <c r="K35" s="21"/>
      <c r="L35" s="18"/>
      <c r="M35" s="21"/>
      <c r="N35" s="21"/>
      <c r="O35" s="14"/>
    </row>
    <row r="36" spans="1:15" s="27" customFormat="1" ht="18" customHeight="1" x14ac:dyDescent="0.2">
      <c r="A36" s="101">
        <v>4140</v>
      </c>
      <c r="B36" s="97" t="s">
        <v>44</v>
      </c>
      <c r="C36" s="90">
        <v>895</v>
      </c>
      <c r="D36" s="90">
        <f>SUM(536+260+80)</f>
        <v>876</v>
      </c>
      <c r="E36" s="103">
        <v>1500</v>
      </c>
      <c r="F36" s="103">
        <v>985</v>
      </c>
      <c r="G36" s="103">
        <v>1200</v>
      </c>
      <c r="H36" s="90"/>
      <c r="I36" s="21"/>
      <c r="J36" s="21"/>
      <c r="K36" s="21"/>
      <c r="L36" s="18"/>
      <c r="M36" s="21"/>
      <c r="N36" s="21"/>
      <c r="O36" s="14"/>
    </row>
    <row r="37" spans="1:15" ht="18" customHeight="1" x14ac:dyDescent="0.25">
      <c r="A37" s="102">
        <v>4140</v>
      </c>
      <c r="B37" s="2" t="s">
        <v>45</v>
      </c>
      <c r="C37" s="90">
        <v>1040</v>
      </c>
      <c r="D37" s="90">
        <v>780</v>
      </c>
      <c r="E37" s="103">
        <v>1000</v>
      </c>
      <c r="F37" s="103">
        <v>758</v>
      </c>
      <c r="G37" s="103">
        <v>1000</v>
      </c>
      <c r="H37" s="90" t="s">
        <v>151</v>
      </c>
      <c r="I37" s="11"/>
      <c r="J37" s="11"/>
      <c r="K37" s="11"/>
      <c r="L37" s="18"/>
      <c r="M37" s="11"/>
      <c r="N37" s="11"/>
      <c r="O37" s="12"/>
    </row>
    <row r="38" spans="1:15" ht="18" customHeight="1" x14ac:dyDescent="0.25">
      <c r="A38" s="102">
        <v>4150</v>
      </c>
      <c r="B38" s="2" t="s">
        <v>46</v>
      </c>
      <c r="C38" s="90">
        <v>115</v>
      </c>
      <c r="D38" s="90">
        <v>33</v>
      </c>
      <c r="E38" s="103">
        <v>100</v>
      </c>
      <c r="F38" s="103">
        <v>100</v>
      </c>
      <c r="G38" s="103">
        <v>100</v>
      </c>
      <c r="H38" s="90" t="s">
        <v>104</v>
      </c>
      <c r="I38" s="11"/>
      <c r="J38" s="11"/>
      <c r="K38" s="11"/>
      <c r="L38" s="18"/>
      <c r="M38" s="11"/>
      <c r="N38" s="11"/>
      <c r="O38" s="12"/>
    </row>
    <row r="39" spans="1:15" s="27" customFormat="1" ht="18" customHeight="1" x14ac:dyDescent="0.2">
      <c r="A39" s="100">
        <v>4155</v>
      </c>
      <c r="B39" s="26" t="s">
        <v>47</v>
      </c>
      <c r="C39" s="90">
        <v>47</v>
      </c>
      <c r="D39" s="90">
        <v>60</v>
      </c>
      <c r="E39" s="90">
        <v>100</v>
      </c>
      <c r="F39" s="90">
        <v>100</v>
      </c>
      <c r="G39" s="90">
        <v>100</v>
      </c>
      <c r="H39" s="90"/>
      <c r="I39" s="21"/>
      <c r="J39" s="21"/>
      <c r="K39" s="21"/>
      <c r="L39" s="14"/>
      <c r="M39" s="21"/>
      <c r="N39" s="21"/>
      <c r="O39" s="14"/>
    </row>
    <row r="40" spans="1:15" s="27" customFormat="1" ht="18" customHeight="1" x14ac:dyDescent="0.2">
      <c r="A40" s="100">
        <v>4200</v>
      </c>
      <c r="B40" s="26" t="s">
        <v>153</v>
      </c>
      <c r="C40" s="90">
        <v>0</v>
      </c>
      <c r="D40" s="90">
        <v>0</v>
      </c>
      <c r="E40" s="90">
        <v>0</v>
      </c>
      <c r="F40" s="90">
        <v>500</v>
      </c>
      <c r="G40" s="90">
        <v>500</v>
      </c>
      <c r="H40" s="90" t="s">
        <v>154</v>
      </c>
      <c r="I40" s="21"/>
      <c r="J40" s="21"/>
      <c r="K40" s="21"/>
      <c r="L40" s="14"/>
      <c r="M40" s="21"/>
      <c r="N40" s="21"/>
      <c r="O40" s="14"/>
    </row>
    <row r="41" spans="1:15" ht="18" customHeight="1" x14ac:dyDescent="0.25">
      <c r="A41" s="102">
        <v>4225</v>
      </c>
      <c r="B41" s="2" t="s">
        <v>10</v>
      </c>
      <c r="C41" s="90">
        <v>3926</v>
      </c>
      <c r="D41" s="90">
        <f>SUM(3624.98+829)</f>
        <v>4453.9799999999996</v>
      </c>
      <c r="E41" s="90">
        <v>4500</v>
      </c>
      <c r="F41" s="90">
        <v>4800</v>
      </c>
      <c r="G41" s="90">
        <v>5000</v>
      </c>
      <c r="H41" s="90" t="s">
        <v>79</v>
      </c>
      <c r="I41" s="11"/>
      <c r="J41" s="11"/>
      <c r="K41" s="11"/>
      <c r="L41" s="14"/>
      <c r="M41" s="11"/>
      <c r="N41" s="11"/>
      <c r="O41" s="12"/>
    </row>
    <row r="42" spans="1:15" ht="18" customHeight="1" x14ac:dyDescent="0.25">
      <c r="A42" s="50">
        <v>4250</v>
      </c>
      <c r="B42" s="15" t="s">
        <v>48</v>
      </c>
      <c r="C42" s="90">
        <v>7988</v>
      </c>
      <c r="D42" s="90">
        <v>350</v>
      </c>
      <c r="E42" s="90">
        <v>1000</v>
      </c>
      <c r="F42" s="90">
        <v>0</v>
      </c>
      <c r="G42" s="90">
        <v>0</v>
      </c>
      <c r="H42" s="90" t="s">
        <v>152</v>
      </c>
      <c r="I42" s="11"/>
      <c r="J42" s="11"/>
      <c r="K42" s="11"/>
      <c r="L42" s="14"/>
      <c r="M42" s="11"/>
      <c r="N42" s="11"/>
      <c r="O42" s="12"/>
    </row>
    <row r="43" spans="1:15" ht="18" customHeight="1" x14ac:dyDescent="0.25">
      <c r="A43" s="50">
        <v>4255</v>
      </c>
      <c r="B43" s="15" t="s">
        <v>49</v>
      </c>
      <c r="C43" s="90">
        <v>966</v>
      </c>
      <c r="D43" s="90">
        <v>900</v>
      </c>
      <c r="E43" s="90">
        <v>900</v>
      </c>
      <c r="F43" s="90">
        <v>1500</v>
      </c>
      <c r="G43" s="90">
        <v>1500</v>
      </c>
      <c r="H43" s="90" t="s">
        <v>155</v>
      </c>
      <c r="I43" s="11"/>
      <c r="J43" s="11"/>
      <c r="K43" s="11"/>
      <c r="L43" s="14"/>
      <c r="M43" s="11"/>
      <c r="N43" s="11"/>
      <c r="O43" s="12"/>
    </row>
    <row r="44" spans="1:15" ht="18" customHeight="1" x14ac:dyDescent="0.25">
      <c r="A44" s="50">
        <v>4305</v>
      </c>
      <c r="B44" s="15" t="s">
        <v>15</v>
      </c>
      <c r="C44" s="90">
        <v>23792</v>
      </c>
      <c r="D44" s="90">
        <v>2500</v>
      </c>
      <c r="E44" s="90">
        <v>3000</v>
      </c>
      <c r="F44" s="90">
        <v>700</v>
      </c>
      <c r="G44" s="90">
        <v>3000</v>
      </c>
      <c r="H44" s="90"/>
      <c r="I44" s="11"/>
      <c r="J44" s="11"/>
      <c r="K44" s="11"/>
      <c r="L44" s="14"/>
      <c r="M44" s="11"/>
      <c r="N44" s="11"/>
      <c r="O44" s="12"/>
    </row>
    <row r="45" spans="1:15" ht="18" customHeight="1" x14ac:dyDescent="0.25">
      <c r="A45" s="50">
        <v>4315</v>
      </c>
      <c r="B45" s="15" t="s">
        <v>50</v>
      </c>
      <c r="C45" s="90">
        <v>1650</v>
      </c>
      <c r="D45" s="90">
        <v>1650</v>
      </c>
      <c r="E45" s="90">
        <v>1650</v>
      </c>
      <c r="F45" s="90">
        <v>1650</v>
      </c>
      <c r="G45" s="90">
        <v>1750</v>
      </c>
      <c r="H45" s="90" t="s">
        <v>156</v>
      </c>
      <c r="I45" s="10"/>
      <c r="J45" s="11"/>
      <c r="K45" s="11"/>
      <c r="L45" s="14"/>
      <c r="M45" s="11"/>
      <c r="N45" s="11"/>
      <c r="O45" s="19"/>
    </row>
    <row r="46" spans="1:15" ht="18" customHeight="1" x14ac:dyDescent="0.25">
      <c r="A46" s="50">
        <v>4350</v>
      </c>
      <c r="B46" s="15" t="s">
        <v>51</v>
      </c>
      <c r="C46" s="90">
        <v>75</v>
      </c>
      <c r="D46" s="90">
        <v>2000</v>
      </c>
      <c r="E46" s="90">
        <v>3000</v>
      </c>
      <c r="F46" s="90">
        <v>2500</v>
      </c>
      <c r="G46" s="90">
        <v>2500</v>
      </c>
      <c r="H46" s="90" t="s">
        <v>112</v>
      </c>
      <c r="I46" s="10"/>
      <c r="J46" s="11"/>
      <c r="K46" s="11"/>
      <c r="L46" s="14"/>
      <c r="M46" s="11"/>
      <c r="N46" s="11"/>
      <c r="O46" s="19"/>
    </row>
    <row r="47" spans="1:15" ht="18" customHeight="1" x14ac:dyDescent="0.25">
      <c r="A47" s="50">
        <v>4460</v>
      </c>
      <c r="B47" s="15" t="s">
        <v>52</v>
      </c>
      <c r="C47" s="90">
        <v>1675</v>
      </c>
      <c r="D47" s="90">
        <v>0</v>
      </c>
      <c r="E47" s="90">
        <v>2000</v>
      </c>
      <c r="F47" s="90">
        <v>22</v>
      </c>
      <c r="G47" s="90">
        <v>3000</v>
      </c>
      <c r="H47" s="90" t="s">
        <v>81</v>
      </c>
      <c r="I47" s="10"/>
      <c r="J47" s="11"/>
      <c r="K47" s="11"/>
      <c r="L47" s="14"/>
      <c r="M47" s="11"/>
      <c r="N47" s="11"/>
      <c r="O47" s="19"/>
    </row>
    <row r="48" spans="1:15" ht="18" customHeight="1" x14ac:dyDescent="0.25">
      <c r="A48" s="50">
        <v>4200</v>
      </c>
      <c r="B48" s="15" t="s">
        <v>53</v>
      </c>
      <c r="C48" s="90">
        <v>3553</v>
      </c>
      <c r="D48" s="90">
        <v>1603</v>
      </c>
      <c r="E48" s="90">
        <v>1000</v>
      </c>
      <c r="F48" s="90">
        <v>300</v>
      </c>
      <c r="G48" s="90">
        <v>500</v>
      </c>
      <c r="H48" s="90" t="s">
        <v>113</v>
      </c>
      <c r="I48" s="20"/>
      <c r="J48" s="11"/>
      <c r="K48" s="11"/>
      <c r="M48" s="20"/>
      <c r="N48" s="11"/>
      <c r="O48" s="11"/>
    </row>
    <row r="49" spans="1:15" ht="18" customHeight="1" x14ac:dyDescent="0.25">
      <c r="A49" s="102">
        <v>4500</v>
      </c>
      <c r="B49" s="2" t="s">
        <v>54</v>
      </c>
      <c r="C49" s="90">
        <v>14015</v>
      </c>
      <c r="D49" s="90">
        <v>11140</v>
      </c>
      <c r="E49" s="90">
        <v>12500</v>
      </c>
      <c r="F49" s="90">
        <v>12500</v>
      </c>
      <c r="G49" s="90">
        <v>12500</v>
      </c>
      <c r="H49" s="90" t="s">
        <v>159</v>
      </c>
      <c r="I49" s="20"/>
      <c r="J49" s="11"/>
      <c r="K49" s="11"/>
      <c r="M49" s="20"/>
      <c r="N49" s="11"/>
      <c r="O49" s="11"/>
    </row>
    <row r="50" spans="1:15" ht="18" customHeight="1" x14ac:dyDescent="0.25">
      <c r="A50" s="102">
        <v>4502</v>
      </c>
      <c r="B50" s="2" t="s">
        <v>55</v>
      </c>
      <c r="C50" s="90">
        <v>0</v>
      </c>
      <c r="D50" s="90">
        <f>SUM(480+240)</f>
        <v>720</v>
      </c>
      <c r="E50" s="90">
        <v>1500</v>
      </c>
      <c r="F50" s="90">
        <v>1390</v>
      </c>
      <c r="G50" s="90">
        <v>1500</v>
      </c>
      <c r="H50" s="90" t="s">
        <v>158</v>
      </c>
      <c r="I50" s="20"/>
      <c r="J50" s="11"/>
      <c r="K50" s="11"/>
      <c r="M50" s="20"/>
      <c r="N50" s="11"/>
      <c r="O50" s="11"/>
    </row>
    <row r="51" spans="1:15" ht="18" customHeight="1" x14ac:dyDescent="0.25">
      <c r="A51" s="102">
        <v>4510</v>
      </c>
      <c r="B51" s="2" t="s">
        <v>56</v>
      </c>
      <c r="C51" s="90">
        <v>0</v>
      </c>
      <c r="D51" s="90">
        <v>0</v>
      </c>
      <c r="E51" s="90">
        <v>2000</v>
      </c>
      <c r="F51" s="90">
        <v>350</v>
      </c>
      <c r="G51" s="90">
        <v>500</v>
      </c>
      <c r="H51" s="90" t="s">
        <v>160</v>
      </c>
      <c r="I51" s="20"/>
      <c r="J51" s="11"/>
      <c r="K51" s="11"/>
      <c r="M51" s="20"/>
      <c r="N51" s="11"/>
      <c r="O51" s="11"/>
    </row>
    <row r="52" spans="1:15" ht="18" customHeight="1" x14ac:dyDescent="0.25">
      <c r="A52" s="102">
        <v>4515</v>
      </c>
      <c r="B52" s="2" t="s">
        <v>161</v>
      </c>
      <c r="C52" s="90">
        <v>0</v>
      </c>
      <c r="D52" s="90">
        <v>90</v>
      </c>
      <c r="E52" s="90">
        <v>100</v>
      </c>
      <c r="F52" s="90">
        <v>0</v>
      </c>
      <c r="G52" s="90">
        <v>0</v>
      </c>
      <c r="H52" s="90"/>
      <c r="I52" s="20"/>
      <c r="J52" s="11"/>
      <c r="K52" s="11"/>
      <c r="M52" s="20"/>
      <c r="N52" s="11"/>
      <c r="O52" s="11"/>
    </row>
    <row r="53" spans="1:15" ht="18" customHeight="1" x14ac:dyDescent="0.25">
      <c r="A53" s="102">
        <v>4520</v>
      </c>
      <c r="B53" s="2" t="s">
        <v>57</v>
      </c>
      <c r="C53" s="90">
        <v>2784</v>
      </c>
      <c r="D53" s="90">
        <v>2160</v>
      </c>
      <c r="E53" s="103">
        <v>2900</v>
      </c>
      <c r="F53" s="103">
        <v>2875</v>
      </c>
      <c r="G53" s="103">
        <v>3000</v>
      </c>
      <c r="H53" s="90" t="s">
        <v>105</v>
      </c>
      <c r="I53" s="20"/>
      <c r="J53" s="11"/>
      <c r="K53" s="11"/>
      <c r="M53" s="20"/>
      <c r="N53" s="11"/>
      <c r="O53" s="11"/>
    </row>
    <row r="54" spans="1:15" ht="18" customHeight="1" x14ac:dyDescent="0.25">
      <c r="A54" s="102">
        <v>4521</v>
      </c>
      <c r="B54" s="2" t="s">
        <v>58</v>
      </c>
      <c r="C54" s="90">
        <v>3806</v>
      </c>
      <c r="D54" s="90">
        <v>2334</v>
      </c>
      <c r="E54" s="103">
        <v>2200</v>
      </c>
      <c r="F54" s="103">
        <v>2500</v>
      </c>
      <c r="G54" s="103">
        <v>2750</v>
      </c>
      <c r="H54" s="90" t="s">
        <v>114</v>
      </c>
      <c r="I54" s="20"/>
      <c r="J54" s="11"/>
      <c r="K54" s="11"/>
      <c r="M54" s="20"/>
      <c r="N54" s="11"/>
      <c r="O54" s="11"/>
    </row>
    <row r="55" spans="1:15" ht="18" customHeight="1" x14ac:dyDescent="0.25">
      <c r="A55" s="102">
        <v>4525</v>
      </c>
      <c r="B55" s="2" t="s">
        <v>123</v>
      </c>
      <c r="C55" s="90">
        <v>159</v>
      </c>
      <c r="D55" s="90">
        <v>174</v>
      </c>
      <c r="E55" s="90">
        <v>235</v>
      </c>
      <c r="F55" s="90">
        <v>174</v>
      </c>
      <c r="G55" s="90">
        <v>300</v>
      </c>
      <c r="H55" s="90" t="s">
        <v>162</v>
      </c>
      <c r="I55" s="20"/>
      <c r="J55" s="11"/>
      <c r="K55" s="11"/>
      <c r="M55" s="20"/>
      <c r="N55" s="11"/>
      <c r="O55" s="11"/>
    </row>
    <row r="56" spans="1:15" ht="18" customHeight="1" x14ac:dyDescent="0.25">
      <c r="A56" s="102" t="s">
        <v>117</v>
      </c>
      <c r="B56" s="2" t="s">
        <v>124</v>
      </c>
      <c r="C56" s="90">
        <v>0</v>
      </c>
      <c r="D56" s="90">
        <v>0</v>
      </c>
      <c r="E56" s="90">
        <v>0</v>
      </c>
      <c r="F56" s="90">
        <v>0</v>
      </c>
      <c r="G56" s="90">
        <v>1000</v>
      </c>
      <c r="H56" s="90" t="s">
        <v>125</v>
      </c>
      <c r="I56" s="20"/>
      <c r="J56" s="11"/>
      <c r="K56" s="11"/>
      <c r="M56" s="20"/>
      <c r="N56" s="11"/>
      <c r="O56" s="11"/>
    </row>
    <row r="57" spans="1:15" ht="18" customHeight="1" x14ac:dyDescent="0.25">
      <c r="A57" s="102">
        <v>4200</v>
      </c>
      <c r="B57" s="2" t="s">
        <v>59</v>
      </c>
      <c r="C57" s="90">
        <v>198</v>
      </c>
      <c r="D57" s="90">
        <v>523</v>
      </c>
      <c r="E57" s="90">
        <v>550</v>
      </c>
      <c r="F57" s="90">
        <v>575</v>
      </c>
      <c r="G57" s="90">
        <v>650</v>
      </c>
      <c r="H57" s="90" t="s">
        <v>157</v>
      </c>
      <c r="I57" s="20"/>
      <c r="J57" s="11"/>
      <c r="K57" s="11"/>
      <c r="M57" s="20"/>
      <c r="N57" s="11"/>
      <c r="O57" s="11"/>
    </row>
    <row r="58" spans="1:15" ht="18" customHeight="1" x14ac:dyDescent="0.25">
      <c r="A58" s="102">
        <v>4502</v>
      </c>
      <c r="B58" s="2" t="s">
        <v>60</v>
      </c>
      <c r="C58" s="90">
        <v>0</v>
      </c>
      <c r="D58" s="90">
        <v>0</v>
      </c>
      <c r="E58" s="90">
        <v>2000</v>
      </c>
      <c r="F58" s="90">
        <v>6580</v>
      </c>
      <c r="G58" s="90">
        <v>2000</v>
      </c>
      <c r="H58" s="90" t="s">
        <v>115</v>
      </c>
      <c r="I58" s="20"/>
      <c r="J58" s="11"/>
      <c r="K58" s="11"/>
      <c r="M58" s="20"/>
      <c r="N58" s="11"/>
      <c r="O58" s="11"/>
    </row>
    <row r="59" spans="1:15" ht="18" customHeight="1" x14ac:dyDescent="0.25">
      <c r="A59" s="102">
        <v>4550</v>
      </c>
      <c r="B59" s="2" t="s">
        <v>61</v>
      </c>
      <c r="C59" s="90">
        <v>19091</v>
      </c>
      <c r="D59" s="90">
        <v>3500</v>
      </c>
      <c r="E59" s="90">
        <v>4000</v>
      </c>
      <c r="F59" s="90">
        <v>4232</v>
      </c>
      <c r="G59" s="90">
        <v>4000</v>
      </c>
      <c r="H59" s="90" t="s">
        <v>116</v>
      </c>
      <c r="I59" s="20"/>
      <c r="J59" s="11"/>
      <c r="K59" s="11"/>
      <c r="M59" s="20"/>
      <c r="N59" s="11"/>
      <c r="O59" s="11"/>
    </row>
    <row r="60" spans="1:15" ht="18" customHeight="1" x14ac:dyDescent="0.25">
      <c r="A60" s="102" t="s">
        <v>117</v>
      </c>
      <c r="B60" s="2" t="s">
        <v>118</v>
      </c>
      <c r="C60" s="90">
        <v>0</v>
      </c>
      <c r="D60" s="90">
        <v>0</v>
      </c>
      <c r="E60" s="90">
        <v>0</v>
      </c>
      <c r="F60" s="90">
        <v>0</v>
      </c>
      <c r="G60" s="90">
        <v>1000</v>
      </c>
      <c r="H60" s="90" t="s">
        <v>119</v>
      </c>
      <c r="I60" s="20"/>
      <c r="J60" s="11"/>
      <c r="K60" s="11"/>
      <c r="M60" s="20"/>
      <c r="N60" s="11"/>
      <c r="O60" s="11"/>
    </row>
    <row r="61" spans="1:15" ht="18" customHeight="1" x14ac:dyDescent="0.25">
      <c r="A61" s="102">
        <v>4600</v>
      </c>
      <c r="B61" s="2" t="s">
        <v>62</v>
      </c>
      <c r="C61" s="90">
        <v>1500</v>
      </c>
      <c r="D61" s="90">
        <v>2000</v>
      </c>
      <c r="E61" s="90">
        <v>2000</v>
      </c>
      <c r="F61" s="90">
        <v>1950</v>
      </c>
      <c r="G61" s="90">
        <v>2500</v>
      </c>
      <c r="H61" s="90"/>
      <c r="I61" s="20"/>
      <c r="J61" s="11"/>
      <c r="K61" s="11"/>
      <c r="M61" s="20"/>
      <c r="N61" s="11"/>
      <c r="O61" s="11"/>
    </row>
    <row r="62" spans="1:15" ht="18" customHeight="1" x14ac:dyDescent="0.25">
      <c r="A62" s="102" t="s">
        <v>117</v>
      </c>
      <c r="B62" s="2" t="s">
        <v>165</v>
      </c>
      <c r="C62" s="90">
        <v>0</v>
      </c>
      <c r="D62" s="90">
        <v>0</v>
      </c>
      <c r="E62" s="90">
        <v>0</v>
      </c>
      <c r="F62" s="90">
        <v>0</v>
      </c>
      <c r="G62" s="90">
        <v>2000</v>
      </c>
      <c r="H62" s="90" t="s">
        <v>166</v>
      </c>
      <c r="I62" s="20"/>
      <c r="J62" s="11"/>
      <c r="K62" s="11"/>
      <c r="M62" s="20"/>
      <c r="N62" s="11"/>
      <c r="O62" s="11"/>
    </row>
    <row r="63" spans="1:15" ht="18" customHeight="1" x14ac:dyDescent="0.25">
      <c r="A63" s="102">
        <v>4200</v>
      </c>
      <c r="B63" s="2" t="s">
        <v>63</v>
      </c>
      <c r="C63" s="90">
        <v>1500</v>
      </c>
      <c r="D63" s="90">
        <v>4080</v>
      </c>
      <c r="E63" s="90">
        <v>1500</v>
      </c>
      <c r="F63" s="90">
        <v>1257</v>
      </c>
      <c r="G63" s="90">
        <v>1200</v>
      </c>
      <c r="H63" s="90" t="s">
        <v>120</v>
      </c>
      <c r="I63" s="20"/>
      <c r="J63" s="11"/>
      <c r="K63" s="11"/>
      <c r="M63" s="20"/>
      <c r="N63" s="11"/>
      <c r="O63" s="11"/>
    </row>
    <row r="64" spans="1:15" ht="18" customHeight="1" x14ac:dyDescent="0.25">
      <c r="A64" s="102">
        <v>4220</v>
      </c>
      <c r="B64" s="2" t="s">
        <v>64</v>
      </c>
      <c r="C64" s="90">
        <v>100</v>
      </c>
      <c r="D64" s="90">
        <v>100</v>
      </c>
      <c r="E64" s="90">
        <v>100</v>
      </c>
      <c r="F64" s="90">
        <v>100</v>
      </c>
      <c r="G64" s="90">
        <v>100</v>
      </c>
      <c r="H64" s="90" t="s">
        <v>121</v>
      </c>
      <c r="I64" s="20"/>
      <c r="J64" s="11"/>
      <c r="K64" s="11"/>
      <c r="M64" s="20"/>
      <c r="N64" s="11"/>
      <c r="O64" s="11"/>
    </row>
    <row r="65" spans="1:15" ht="18" customHeight="1" x14ac:dyDescent="0.25">
      <c r="A65" s="102">
        <v>4502</v>
      </c>
      <c r="B65" s="2" t="s">
        <v>65</v>
      </c>
      <c r="C65" s="90">
        <v>1160</v>
      </c>
      <c r="D65" s="90">
        <v>0</v>
      </c>
      <c r="E65" s="90">
        <v>1500</v>
      </c>
      <c r="F65" s="90">
        <v>715</v>
      </c>
      <c r="G65" s="90">
        <v>1500</v>
      </c>
      <c r="H65" s="90" t="s">
        <v>122</v>
      </c>
      <c r="I65" s="20"/>
      <c r="J65" s="11"/>
      <c r="K65" s="11"/>
      <c r="M65" s="20"/>
      <c r="N65" s="11"/>
      <c r="O65" s="11"/>
    </row>
    <row r="66" spans="1:15" ht="18" customHeight="1" x14ac:dyDescent="0.25">
      <c r="A66" s="102">
        <v>4200</v>
      </c>
      <c r="B66" s="2" t="s">
        <v>69</v>
      </c>
      <c r="C66" s="90">
        <v>2432</v>
      </c>
      <c r="D66" s="90">
        <v>4811</v>
      </c>
      <c r="E66" s="90">
        <v>1000</v>
      </c>
      <c r="F66" s="90">
        <v>350</v>
      </c>
      <c r="G66" s="90">
        <v>1000</v>
      </c>
      <c r="H66" s="90" t="s">
        <v>126</v>
      </c>
      <c r="I66" s="20"/>
      <c r="J66" s="11"/>
      <c r="K66" s="11"/>
      <c r="M66" s="20"/>
      <c r="N66" s="11"/>
      <c r="O66" s="11"/>
    </row>
    <row r="67" spans="1:15" ht="18" customHeight="1" x14ac:dyDescent="0.25">
      <c r="A67" s="102">
        <v>4205</v>
      </c>
      <c r="B67" s="2" t="s">
        <v>66</v>
      </c>
      <c r="C67" s="90">
        <v>60</v>
      </c>
      <c r="D67" s="90">
        <v>96</v>
      </c>
      <c r="E67" s="90">
        <v>100</v>
      </c>
      <c r="F67" s="90">
        <v>110</v>
      </c>
      <c r="G67" s="90">
        <v>120</v>
      </c>
      <c r="H67" s="90" t="s">
        <v>163</v>
      </c>
      <c r="I67" s="20"/>
      <c r="J67" s="11"/>
      <c r="K67" s="11"/>
      <c r="M67" s="20"/>
      <c r="N67" s="11"/>
      <c r="O67" s="11"/>
    </row>
    <row r="68" spans="1:15" ht="18" customHeight="1" x14ac:dyDescent="0.25">
      <c r="A68" s="102">
        <v>4518</v>
      </c>
      <c r="B68" s="2" t="s">
        <v>82</v>
      </c>
      <c r="C68" s="90">
        <v>0</v>
      </c>
      <c r="D68" s="90">
        <v>0</v>
      </c>
      <c r="E68" s="90">
        <v>1000</v>
      </c>
      <c r="F68" s="90">
        <v>0</v>
      </c>
      <c r="G68" s="90">
        <v>1000</v>
      </c>
      <c r="H68" s="90"/>
      <c r="I68" s="20"/>
      <c r="J68" s="11"/>
      <c r="K68" s="11"/>
      <c r="M68" s="20"/>
      <c r="N68" s="11"/>
      <c r="O68" s="11"/>
    </row>
    <row r="69" spans="1:15" ht="18" customHeight="1" x14ac:dyDescent="0.25">
      <c r="A69" s="102">
        <v>4540</v>
      </c>
      <c r="B69" s="2" t="s">
        <v>67</v>
      </c>
      <c r="C69" s="90">
        <v>1826</v>
      </c>
      <c r="D69" s="90">
        <v>0</v>
      </c>
      <c r="E69" s="90">
        <v>1500</v>
      </c>
      <c r="F69" s="90">
        <v>0</v>
      </c>
      <c r="G69" s="90">
        <v>0</v>
      </c>
      <c r="H69" s="90" t="s">
        <v>127</v>
      </c>
      <c r="I69" s="20"/>
      <c r="J69" s="11"/>
      <c r="K69" s="11"/>
      <c r="M69" s="20"/>
      <c r="N69" s="11"/>
      <c r="O69" s="11"/>
    </row>
    <row r="70" spans="1:15" ht="18" customHeight="1" x14ac:dyDescent="0.25">
      <c r="A70" s="102">
        <v>4200</v>
      </c>
      <c r="B70" s="2" t="s">
        <v>68</v>
      </c>
      <c r="C70" s="90">
        <v>0</v>
      </c>
      <c r="D70" s="90">
        <v>0</v>
      </c>
      <c r="E70" s="90">
        <v>1000</v>
      </c>
      <c r="F70" s="90" t="s">
        <v>141</v>
      </c>
      <c r="G70" s="90">
        <v>1000</v>
      </c>
      <c r="H70" s="90"/>
      <c r="I70" s="20"/>
      <c r="J70" s="11"/>
      <c r="K70" s="11"/>
      <c r="M70" s="20"/>
      <c r="N70" s="11"/>
      <c r="O70" s="11"/>
    </row>
    <row r="71" spans="1:15" ht="18" customHeight="1" x14ac:dyDescent="0.25">
      <c r="A71" s="102">
        <v>4200</v>
      </c>
      <c r="B71" s="2" t="s">
        <v>70</v>
      </c>
      <c r="C71" s="90">
        <v>570</v>
      </c>
      <c r="D71" s="90">
        <v>0</v>
      </c>
      <c r="E71" s="90">
        <v>500</v>
      </c>
      <c r="F71" s="90">
        <v>0</v>
      </c>
      <c r="G71" s="90">
        <v>500</v>
      </c>
      <c r="H71" s="90"/>
      <c r="I71" s="20"/>
      <c r="J71" s="11"/>
      <c r="K71" s="11"/>
      <c r="M71" s="20"/>
      <c r="N71" s="11"/>
      <c r="O71" s="11"/>
    </row>
    <row r="72" spans="1:15" ht="18" customHeight="1" x14ac:dyDescent="0.25">
      <c r="A72" s="102">
        <v>4200</v>
      </c>
      <c r="B72" s="2" t="s">
        <v>71</v>
      </c>
      <c r="C72" s="90">
        <v>420</v>
      </c>
      <c r="D72" s="90">
        <v>0</v>
      </c>
      <c r="E72" s="90">
        <v>1000</v>
      </c>
      <c r="F72" s="90">
        <v>957</v>
      </c>
      <c r="G72" s="90">
        <v>1000</v>
      </c>
      <c r="H72" s="90"/>
      <c r="I72" s="20"/>
      <c r="J72" s="11"/>
      <c r="K72" s="11"/>
      <c r="M72" s="20"/>
      <c r="N72" s="11"/>
      <c r="O72" s="11"/>
    </row>
    <row r="73" spans="1:15" ht="18" customHeight="1" x14ac:dyDescent="0.25">
      <c r="A73" s="102">
        <v>4502</v>
      </c>
      <c r="B73" s="2" t="s">
        <v>72</v>
      </c>
      <c r="C73" s="90">
        <v>480</v>
      </c>
      <c r="D73" s="90">
        <v>7200</v>
      </c>
      <c r="E73" s="90">
        <v>2000</v>
      </c>
      <c r="F73" s="90">
        <v>1800</v>
      </c>
      <c r="G73" s="90">
        <v>2000</v>
      </c>
      <c r="H73" s="90"/>
      <c r="I73" s="20"/>
      <c r="J73" s="11"/>
      <c r="K73" s="11"/>
      <c r="M73" s="20"/>
      <c r="N73" s="11"/>
      <c r="O73" s="11"/>
    </row>
    <row r="74" spans="1:15" ht="18" customHeight="1" x14ac:dyDescent="0.25">
      <c r="A74" s="102">
        <v>4200</v>
      </c>
      <c r="B74" s="2" t="s">
        <v>73</v>
      </c>
      <c r="C74" s="90">
        <v>0</v>
      </c>
      <c r="D74" s="90">
        <v>0</v>
      </c>
      <c r="E74" s="90">
        <v>500</v>
      </c>
      <c r="F74" s="90">
        <v>0</v>
      </c>
      <c r="G74" s="90">
        <v>2150</v>
      </c>
      <c r="H74" s="90" t="s">
        <v>168</v>
      </c>
      <c r="I74" s="20"/>
      <c r="J74" s="11"/>
      <c r="K74" s="11"/>
      <c r="M74" s="20"/>
      <c r="N74" s="11"/>
      <c r="O74" s="11"/>
    </row>
    <row r="75" spans="1:15" ht="18" customHeight="1" x14ac:dyDescent="0.25">
      <c r="A75" s="102">
        <v>4200</v>
      </c>
      <c r="B75" s="2" t="s">
        <v>74</v>
      </c>
      <c r="C75" s="90">
        <v>0</v>
      </c>
      <c r="D75" s="90">
        <v>0</v>
      </c>
      <c r="E75" s="90">
        <v>500</v>
      </c>
      <c r="F75" s="90">
        <v>0</v>
      </c>
      <c r="G75" s="90">
        <v>500</v>
      </c>
      <c r="H75" s="90"/>
      <c r="I75" s="20"/>
      <c r="J75" s="11"/>
      <c r="K75" s="11"/>
      <c r="M75" s="20"/>
      <c r="N75" s="11"/>
      <c r="O75" s="11"/>
    </row>
    <row r="76" spans="1:15" ht="18" customHeight="1" x14ac:dyDescent="0.25">
      <c r="A76" s="102">
        <v>4220</v>
      </c>
      <c r="B76" s="2" t="s">
        <v>75</v>
      </c>
      <c r="C76" s="90">
        <v>1195</v>
      </c>
      <c r="D76" s="90">
        <v>1800</v>
      </c>
      <c r="E76" s="90">
        <v>2500</v>
      </c>
      <c r="F76" s="90">
        <v>2500</v>
      </c>
      <c r="G76" s="90">
        <v>2500</v>
      </c>
      <c r="H76" s="90" t="s">
        <v>83</v>
      </c>
      <c r="I76" s="20"/>
      <c r="J76" s="11"/>
      <c r="K76" s="11"/>
      <c r="M76" s="20"/>
      <c r="N76" s="11"/>
      <c r="O76" s="11"/>
    </row>
    <row r="77" spans="1:15" ht="18" customHeight="1" thickBot="1" x14ac:dyDescent="0.3">
      <c r="A77" s="102">
        <v>4385</v>
      </c>
      <c r="B77" s="2" t="s">
        <v>107</v>
      </c>
      <c r="C77" s="90">
        <v>0</v>
      </c>
      <c r="D77" s="90">
        <v>0</v>
      </c>
      <c r="E77" s="90">
        <v>10000</v>
      </c>
      <c r="F77" s="90">
        <v>34</v>
      </c>
      <c r="G77" s="90">
        <v>5000</v>
      </c>
      <c r="H77" s="90" t="s">
        <v>128</v>
      </c>
      <c r="I77" s="20"/>
      <c r="J77" s="11"/>
      <c r="K77" s="11"/>
      <c r="M77" s="20"/>
      <c r="N77" s="11"/>
      <c r="O77" s="11"/>
    </row>
    <row r="78" spans="1:15" ht="15.75" thickBot="1" x14ac:dyDescent="0.3">
      <c r="B78" s="62" t="s">
        <v>5</v>
      </c>
      <c r="C78" s="61">
        <f>SUM(C18:C77)</f>
        <v>193601</v>
      </c>
      <c r="D78" s="61">
        <f>SUM(D18:D77)</f>
        <v>152509.43</v>
      </c>
      <c r="E78" s="61">
        <f>SUM(E18:E77)</f>
        <v>178050</v>
      </c>
      <c r="F78" s="61">
        <f t="shared" ref="F78:G78" si="1">SUM(F18:F77)</f>
        <v>157985</v>
      </c>
      <c r="G78" s="61">
        <f t="shared" si="1"/>
        <v>182410</v>
      </c>
      <c r="H78" s="61"/>
    </row>
    <row r="79" spans="1:15" x14ac:dyDescent="0.25">
      <c r="C79" s="42"/>
    </row>
    <row r="80" spans="1:15" ht="15.75" x14ac:dyDescent="0.25">
      <c r="H80" s="55"/>
      <c r="I80" s="98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5E54-3CE5-440C-80DF-DF1DCBC6115E}">
  <sheetPr>
    <pageSetUpPr fitToPage="1"/>
  </sheetPr>
  <dimension ref="A1:H30"/>
  <sheetViews>
    <sheetView workbookViewId="0">
      <selection activeCell="H9" sqref="H9"/>
    </sheetView>
  </sheetViews>
  <sheetFormatPr defaultColWidth="9.140625" defaultRowHeight="15" x14ac:dyDescent="0.25"/>
  <cols>
    <col min="1" max="1" width="5.28515625" customWidth="1"/>
    <col min="2" max="2" width="33" customWidth="1"/>
    <col min="3" max="3" width="20.5703125" customWidth="1"/>
    <col min="4" max="5" width="21.28515625" customWidth="1"/>
    <col min="6" max="6" width="21.5703125" customWidth="1"/>
    <col min="7" max="7" width="21.42578125" customWidth="1"/>
    <col min="8" max="8" width="34.28515625" customWidth="1"/>
  </cols>
  <sheetData>
    <row r="1" spans="1:8" x14ac:dyDescent="0.25">
      <c r="A1" s="65"/>
      <c r="B1" s="31" t="s">
        <v>129</v>
      </c>
    </row>
    <row r="2" spans="1:8" s="7" customFormat="1" ht="31.5" customHeight="1" x14ac:dyDescent="0.25">
      <c r="A2" s="65"/>
      <c r="B2" s="65"/>
      <c r="C2" s="63" t="s">
        <v>16</v>
      </c>
      <c r="D2" s="63" t="s">
        <v>133</v>
      </c>
      <c r="E2" s="63" t="s">
        <v>135</v>
      </c>
      <c r="F2" s="63" t="s">
        <v>134</v>
      </c>
      <c r="G2" s="72" t="s">
        <v>108</v>
      </c>
      <c r="H2" s="72" t="s">
        <v>76</v>
      </c>
    </row>
    <row r="3" spans="1:8" s="7" customFormat="1" ht="31.5" customHeight="1" x14ac:dyDescent="0.25">
      <c r="A3" s="65"/>
      <c r="B3" s="82" t="s">
        <v>20</v>
      </c>
      <c r="C3" s="83">
        <v>171357.65</v>
      </c>
      <c r="D3" s="83"/>
      <c r="E3" s="83"/>
      <c r="F3" s="83">
        <v>225000</v>
      </c>
      <c r="G3" s="84"/>
      <c r="H3" s="84"/>
    </row>
    <row r="4" spans="1:8" s="7" customFormat="1" ht="15.75" customHeight="1" x14ac:dyDescent="0.25">
      <c r="A4" s="9"/>
      <c r="B4" s="78" t="s">
        <v>17</v>
      </c>
      <c r="C4" s="79">
        <v>107785</v>
      </c>
      <c r="D4" s="79">
        <v>199049</v>
      </c>
      <c r="E4" s="79"/>
      <c r="F4" s="80">
        <v>80454</v>
      </c>
      <c r="G4" s="79">
        <v>50000</v>
      </c>
      <c r="H4" s="94" t="s">
        <v>98</v>
      </c>
    </row>
    <row r="5" spans="1:8" s="7" customFormat="1" ht="15.75" customHeight="1" x14ac:dyDescent="0.25">
      <c r="A5" s="9"/>
      <c r="B5" s="78" t="s">
        <v>132</v>
      </c>
      <c r="C5" s="79">
        <v>0</v>
      </c>
      <c r="D5" s="79">
        <v>0</v>
      </c>
      <c r="E5" s="79"/>
      <c r="F5" s="80"/>
      <c r="G5" s="79"/>
      <c r="H5" s="94" t="s">
        <v>99</v>
      </c>
    </row>
    <row r="6" spans="1:8" ht="16.5" customHeight="1" x14ac:dyDescent="0.25">
      <c r="A6" s="9">
        <v>318</v>
      </c>
      <c r="B6" s="9" t="s">
        <v>87</v>
      </c>
      <c r="C6" s="73">
        <v>28791.18</v>
      </c>
      <c r="D6" s="104">
        <v>-48538.51</v>
      </c>
      <c r="E6" s="104">
        <v>-19747.330000000002</v>
      </c>
      <c r="F6" s="81">
        <v>0</v>
      </c>
      <c r="G6" s="104">
        <v>0</v>
      </c>
      <c r="H6" s="66" t="s">
        <v>172</v>
      </c>
    </row>
    <row r="7" spans="1:8" x14ac:dyDescent="0.25">
      <c r="A7" s="9">
        <v>319</v>
      </c>
      <c r="B7" s="74" t="s">
        <v>88</v>
      </c>
      <c r="C7" s="66">
        <v>3590</v>
      </c>
      <c r="D7" s="105">
        <v>0</v>
      </c>
      <c r="E7" s="73">
        <v>3590</v>
      </c>
      <c r="F7" s="67">
        <v>3590</v>
      </c>
      <c r="G7" s="73">
        <v>3590</v>
      </c>
      <c r="H7" s="66" t="s">
        <v>173</v>
      </c>
    </row>
    <row r="8" spans="1:8" s="32" customFormat="1" x14ac:dyDescent="0.25">
      <c r="A8" s="9">
        <v>320</v>
      </c>
      <c r="B8" s="9" t="s">
        <v>89</v>
      </c>
      <c r="C8" s="69">
        <v>12500</v>
      </c>
      <c r="D8" s="106">
        <v>-7880</v>
      </c>
      <c r="E8" s="69">
        <v>4620</v>
      </c>
      <c r="F8" s="67">
        <v>3000</v>
      </c>
      <c r="G8" s="69">
        <v>12500</v>
      </c>
      <c r="H8" s="95" t="s">
        <v>100</v>
      </c>
    </row>
    <row r="9" spans="1:8" x14ac:dyDescent="0.25">
      <c r="A9" s="74">
        <v>321</v>
      </c>
      <c r="B9" s="9" t="s">
        <v>140</v>
      </c>
      <c r="C9" s="69">
        <v>32000</v>
      </c>
      <c r="D9" s="106">
        <v>0</v>
      </c>
      <c r="E9" s="69">
        <v>32000</v>
      </c>
      <c r="F9" s="67">
        <v>32000</v>
      </c>
      <c r="G9" s="69">
        <v>32000</v>
      </c>
      <c r="H9" s="95" t="s">
        <v>187</v>
      </c>
    </row>
    <row r="10" spans="1:8" x14ac:dyDescent="0.25">
      <c r="A10" s="74">
        <v>322</v>
      </c>
      <c r="B10" s="74" t="s">
        <v>90</v>
      </c>
      <c r="C10" s="69">
        <v>15000</v>
      </c>
      <c r="D10" s="106">
        <v>0</v>
      </c>
      <c r="E10" s="69">
        <v>15000</v>
      </c>
      <c r="F10" s="67">
        <v>15000</v>
      </c>
      <c r="G10" s="69">
        <v>15000</v>
      </c>
      <c r="H10" s="95" t="s">
        <v>179</v>
      </c>
    </row>
    <row r="11" spans="1:8" x14ac:dyDescent="0.25">
      <c r="A11" s="74">
        <v>323</v>
      </c>
      <c r="B11" s="74" t="s">
        <v>91</v>
      </c>
      <c r="C11" s="69">
        <v>1000</v>
      </c>
      <c r="D11" s="106">
        <v>0</v>
      </c>
      <c r="E11" s="69">
        <v>1000</v>
      </c>
      <c r="F11" s="67">
        <v>1000</v>
      </c>
      <c r="G11" s="69">
        <v>1000</v>
      </c>
      <c r="H11" s="95" t="s">
        <v>101</v>
      </c>
    </row>
    <row r="12" spans="1:8" s="32" customFormat="1" x14ac:dyDescent="0.25">
      <c r="A12" s="77">
        <v>324</v>
      </c>
      <c r="B12" s="74" t="s">
        <v>138</v>
      </c>
      <c r="C12" s="69">
        <v>1856.65</v>
      </c>
      <c r="D12" s="106">
        <v>-1856.65</v>
      </c>
      <c r="E12" s="69">
        <v>0</v>
      </c>
      <c r="F12" s="67">
        <v>0</v>
      </c>
      <c r="G12" s="69">
        <v>5000</v>
      </c>
      <c r="H12" s="95" t="s">
        <v>174</v>
      </c>
    </row>
    <row r="13" spans="1:8" s="32" customFormat="1" x14ac:dyDescent="0.25">
      <c r="A13" s="77">
        <v>329</v>
      </c>
      <c r="B13" s="74" t="s">
        <v>92</v>
      </c>
      <c r="C13" s="69">
        <v>3100</v>
      </c>
      <c r="D13" s="106">
        <v>-1100</v>
      </c>
      <c r="E13" s="69">
        <v>2000</v>
      </c>
      <c r="F13" s="67">
        <v>1000</v>
      </c>
      <c r="G13" s="69">
        <v>2000</v>
      </c>
      <c r="H13" s="95" t="s">
        <v>180</v>
      </c>
    </row>
    <row r="14" spans="1:8" s="32" customFormat="1" x14ac:dyDescent="0.25">
      <c r="A14" s="77">
        <v>331</v>
      </c>
      <c r="B14" s="74" t="s">
        <v>93</v>
      </c>
      <c r="C14" s="69">
        <v>3000</v>
      </c>
      <c r="D14" s="106">
        <v>0</v>
      </c>
      <c r="E14" s="69">
        <v>3000</v>
      </c>
      <c r="F14" s="67">
        <v>3000</v>
      </c>
      <c r="G14" s="69">
        <v>3000</v>
      </c>
      <c r="H14" s="95" t="s">
        <v>175</v>
      </c>
    </row>
    <row r="15" spans="1:8" s="32" customFormat="1" x14ac:dyDescent="0.25">
      <c r="A15" s="74">
        <v>333</v>
      </c>
      <c r="B15" s="75" t="s">
        <v>136</v>
      </c>
      <c r="C15" s="69">
        <v>1500</v>
      </c>
      <c r="D15" s="106">
        <v>0</v>
      </c>
      <c r="E15" s="69">
        <v>1500</v>
      </c>
      <c r="F15" s="67">
        <v>750</v>
      </c>
      <c r="G15" s="69">
        <v>1500</v>
      </c>
      <c r="H15" s="95" t="s">
        <v>176</v>
      </c>
    </row>
    <row r="16" spans="1:8" s="32" customFormat="1" x14ac:dyDescent="0.25">
      <c r="A16" s="76">
        <v>335</v>
      </c>
      <c r="B16" s="74" t="s">
        <v>94</v>
      </c>
      <c r="C16" s="69">
        <v>1250</v>
      </c>
      <c r="D16" s="106">
        <v>-65</v>
      </c>
      <c r="E16" s="69">
        <v>1185</v>
      </c>
      <c r="F16" s="67">
        <v>800</v>
      </c>
      <c r="G16" s="69">
        <v>1000</v>
      </c>
      <c r="H16" s="95" t="s">
        <v>177</v>
      </c>
    </row>
    <row r="17" spans="1:8" s="64" customFormat="1" x14ac:dyDescent="0.25">
      <c r="A17" s="76">
        <v>339</v>
      </c>
      <c r="B17" s="76" t="s">
        <v>95</v>
      </c>
      <c r="C17" s="70">
        <v>1045.8</v>
      </c>
      <c r="D17" s="109">
        <v>3454.2</v>
      </c>
      <c r="E17" s="70">
        <v>4500</v>
      </c>
      <c r="F17" s="71">
        <v>1285.8</v>
      </c>
      <c r="G17" s="70">
        <v>1500</v>
      </c>
      <c r="H17" s="96" t="s">
        <v>178</v>
      </c>
    </row>
    <row r="18" spans="1:8" s="64" customFormat="1" x14ac:dyDescent="0.25">
      <c r="A18" s="74">
        <v>340</v>
      </c>
      <c r="B18" s="74" t="s">
        <v>130</v>
      </c>
      <c r="C18" s="70">
        <v>495.33</v>
      </c>
      <c r="D18" s="107">
        <v>-450.33</v>
      </c>
      <c r="E18" s="70">
        <v>45</v>
      </c>
      <c r="F18" s="71">
        <v>0</v>
      </c>
      <c r="G18" s="70">
        <v>0</v>
      </c>
      <c r="H18" s="96" t="s">
        <v>80</v>
      </c>
    </row>
    <row r="19" spans="1:8" s="64" customFormat="1" x14ac:dyDescent="0.25">
      <c r="A19" s="74">
        <v>341</v>
      </c>
      <c r="B19" s="74" t="s">
        <v>97</v>
      </c>
      <c r="C19" s="70">
        <v>1010</v>
      </c>
      <c r="D19" s="109">
        <v>990</v>
      </c>
      <c r="E19" s="70">
        <v>2000</v>
      </c>
      <c r="F19" s="71">
        <v>690</v>
      </c>
      <c r="G19" s="70">
        <v>2000</v>
      </c>
      <c r="H19" s="96" t="s">
        <v>181</v>
      </c>
    </row>
    <row r="20" spans="1:8" s="64" customFormat="1" x14ac:dyDescent="0.25">
      <c r="A20" s="74">
        <v>342</v>
      </c>
      <c r="B20" s="74" t="s">
        <v>96</v>
      </c>
      <c r="C20" s="70">
        <v>0</v>
      </c>
      <c r="D20" s="107">
        <v>2000</v>
      </c>
      <c r="E20" s="70">
        <v>2000</v>
      </c>
      <c r="F20" s="71">
        <v>2000</v>
      </c>
      <c r="G20" s="70">
        <v>2000</v>
      </c>
      <c r="H20" s="96" t="s">
        <v>182</v>
      </c>
    </row>
    <row r="21" spans="1:8" s="64" customFormat="1" x14ac:dyDescent="0.25">
      <c r="A21" s="74">
        <v>345</v>
      </c>
      <c r="B21" s="76" t="s">
        <v>21</v>
      </c>
      <c r="C21" s="70">
        <v>1223</v>
      </c>
      <c r="D21" s="107">
        <v>-1223</v>
      </c>
      <c r="E21" s="70">
        <v>0</v>
      </c>
      <c r="F21" s="71">
        <v>0</v>
      </c>
      <c r="G21" s="70">
        <v>0</v>
      </c>
      <c r="H21" s="96" t="s">
        <v>80</v>
      </c>
    </row>
    <row r="22" spans="1:8" s="64" customFormat="1" x14ac:dyDescent="0.25">
      <c r="A22" s="74">
        <v>346</v>
      </c>
      <c r="B22" s="74" t="s">
        <v>84</v>
      </c>
      <c r="C22" s="70"/>
      <c r="D22" s="109">
        <v>5000</v>
      </c>
      <c r="E22" s="70">
        <v>5000</v>
      </c>
      <c r="F22" s="71">
        <v>0</v>
      </c>
      <c r="G22" s="70">
        <v>5000</v>
      </c>
      <c r="H22" s="96" t="s">
        <v>137</v>
      </c>
    </row>
    <row r="23" spans="1:8" s="64" customFormat="1" x14ac:dyDescent="0.25">
      <c r="A23" s="74">
        <v>347</v>
      </c>
      <c r="B23" s="74" t="s">
        <v>85</v>
      </c>
      <c r="C23" s="70"/>
      <c r="D23" s="109">
        <v>5000</v>
      </c>
      <c r="E23" s="70">
        <v>5000</v>
      </c>
      <c r="F23" s="71">
        <v>0</v>
      </c>
      <c r="G23" s="70">
        <v>5000</v>
      </c>
      <c r="H23" s="96" t="s">
        <v>183</v>
      </c>
    </row>
    <row r="24" spans="1:8" s="64" customFormat="1" x14ac:dyDescent="0.25">
      <c r="A24" s="74">
        <v>348</v>
      </c>
      <c r="B24" s="74" t="s">
        <v>86</v>
      </c>
      <c r="C24" s="70"/>
      <c r="D24" s="109">
        <v>10000</v>
      </c>
      <c r="E24" s="70">
        <v>10000</v>
      </c>
      <c r="F24" s="71"/>
      <c r="G24" s="70">
        <v>10000</v>
      </c>
      <c r="H24" s="96" t="s">
        <v>184</v>
      </c>
    </row>
    <row r="25" spans="1:8" s="32" customFormat="1" x14ac:dyDescent="0.25">
      <c r="A25" s="74">
        <v>350</v>
      </c>
      <c r="B25" s="74" t="s">
        <v>142</v>
      </c>
      <c r="C25" s="69">
        <v>10000</v>
      </c>
      <c r="D25" s="108">
        <v>0</v>
      </c>
      <c r="E25" s="69">
        <v>10000</v>
      </c>
      <c r="F25" s="67">
        <v>10000</v>
      </c>
      <c r="G25" s="69">
        <v>5000</v>
      </c>
      <c r="H25" s="95" t="s">
        <v>185</v>
      </c>
    </row>
    <row r="26" spans="1:8" s="32" customFormat="1" x14ac:dyDescent="0.25">
      <c r="A26" s="74">
        <v>352</v>
      </c>
      <c r="B26" s="74" t="s">
        <v>131</v>
      </c>
      <c r="C26" s="69">
        <v>0</v>
      </c>
      <c r="D26" s="110">
        <v>2000</v>
      </c>
      <c r="E26" s="110">
        <v>2000</v>
      </c>
      <c r="F26" s="67">
        <v>2000</v>
      </c>
      <c r="G26" s="69">
        <v>4000</v>
      </c>
      <c r="H26" s="95" t="s">
        <v>186</v>
      </c>
    </row>
    <row r="27" spans="1:8" s="32" customFormat="1" x14ac:dyDescent="0.25">
      <c r="A27" s="74" t="s">
        <v>117</v>
      </c>
      <c r="B27" s="74" t="s">
        <v>139</v>
      </c>
      <c r="C27" s="69">
        <v>0</v>
      </c>
      <c r="D27" s="110">
        <v>0</v>
      </c>
      <c r="E27" s="110">
        <v>0</v>
      </c>
      <c r="F27" s="67">
        <v>0</v>
      </c>
      <c r="G27" s="69">
        <v>60000</v>
      </c>
      <c r="H27" s="95" t="s">
        <v>164</v>
      </c>
    </row>
    <row r="28" spans="1:8" x14ac:dyDescent="0.25">
      <c r="A28" s="65"/>
      <c r="B28" s="68" t="s">
        <v>18</v>
      </c>
      <c r="C28" s="69">
        <f>SUM(C4:C26)</f>
        <v>225146.95999999996</v>
      </c>
      <c r="D28" s="106">
        <f>SUM(D6:D26)</f>
        <v>-32669.290000000008</v>
      </c>
      <c r="E28" s="110">
        <f>SUM(E6:E26)</f>
        <v>84692.67</v>
      </c>
      <c r="F28" s="69">
        <f>SUM(F4:F27)</f>
        <v>156569.79999999999</v>
      </c>
      <c r="G28" s="69">
        <f>SUM(G4:G27)</f>
        <v>221090</v>
      </c>
      <c r="H28" s="95"/>
    </row>
    <row r="29" spans="1:8" ht="16.5" customHeight="1" x14ac:dyDescent="0.25">
      <c r="B29" s="33"/>
      <c r="C29" s="34"/>
      <c r="D29" s="34"/>
      <c r="E29" s="34"/>
      <c r="G29" s="34"/>
      <c r="H29" s="34"/>
    </row>
    <row r="30" spans="1:8" x14ac:dyDescent="0.25">
      <c r="C30" s="4"/>
      <c r="D30" s="4"/>
      <c r="E30" s="4"/>
      <c r="G30" s="4"/>
      <c r="H30" s="4"/>
    </row>
  </sheetData>
  <pageMargins left="0.7" right="0.7" top="0.75" bottom="0.75" header="0.3" footer="0.3"/>
  <pageSetup scale="77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9CA44AC4A7A941B3C7221E6444B64A" ma:contentTypeVersion="14" ma:contentTypeDescription="Create a new document." ma:contentTypeScope="" ma:versionID="c7d093968e6c312d4f5b70cf03d1ba04">
  <xsd:schema xmlns:xsd="http://www.w3.org/2001/XMLSchema" xmlns:xs="http://www.w3.org/2001/XMLSchema" xmlns:p="http://schemas.microsoft.com/office/2006/metadata/properties" xmlns:ns3="e94c4f10-010f-461f-8505-ce24d7eadb7c" targetNamespace="http://schemas.microsoft.com/office/2006/metadata/properties" ma:root="true" ma:fieldsID="11f6464f6fc58a2382e253c6b6cb4222" ns3:_="">
    <xsd:import namespace="e94c4f10-010f-461f-8505-ce24d7eadb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c4f10-010f-461f-8505-ce24d7ead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4c4f10-010f-461f-8505-ce24d7eadb7c" xsi:nil="true"/>
  </documentManagement>
</p:properties>
</file>

<file path=customXml/itemProps1.xml><?xml version="1.0" encoding="utf-8"?>
<ds:datastoreItem xmlns:ds="http://schemas.openxmlformats.org/officeDocument/2006/customXml" ds:itemID="{0B7EF8FE-CC82-4B17-A11A-DE0B7B837C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4c4f10-010f-461f-8505-ce24d7eadb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9B3AC2-72F3-4FB1-888D-AEF6CDB87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5B7DF-FDD8-4B69-93CD-36C01998214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94c4f10-010f-461f-8505-ce24d7eadb7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Budget for 2025-26</vt:lpstr>
      <vt:lpstr>Reserves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Linfield</dc:creator>
  <cp:lastModifiedBy>Lisa Peters</cp:lastModifiedBy>
  <cp:lastPrinted>2024-11-07T08:43:15Z</cp:lastPrinted>
  <dcterms:created xsi:type="dcterms:W3CDTF">2019-11-18T14:14:42Z</dcterms:created>
  <dcterms:modified xsi:type="dcterms:W3CDTF">2024-11-08T14:20:33Z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0x010100B29CA44AC4A7A941B3C7221E6444B64A</vt:lpwstr>
  </property>
</Properties>
</file>